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27"/>
  <workbookPr defaultThemeVersion="166925"/>
  <mc:AlternateContent xmlns:mc="http://schemas.openxmlformats.org/markup-compatibility/2006">
    <mc:Choice Requires="x15">
      <x15ac:absPath xmlns:x15ac="http://schemas.microsoft.com/office/spreadsheetml/2010/11/ac" url="/Users/Z00CYXK/Documents/Archived/New Folder With Items/Mazher_Khan_Case_Study_AirBnB/"/>
    </mc:Choice>
  </mc:AlternateContent>
  <xr:revisionPtr revIDLastSave="0" documentId="13_ncr:1_{611873D3-EF95-FD43-9FC2-46D3631D1B88}" xr6:coauthVersionLast="47" xr6:coauthVersionMax="47" xr10:uidLastSave="{00000000-0000-0000-0000-000000000000}"/>
  <bookViews>
    <workbookView xWindow="0" yWindow="760" windowWidth="34560" windowHeight="21580" activeTab="7" xr2:uid="{667D0693-3CF3-4792-A793-5FD7CC853DC4}"/>
  </bookViews>
  <sheets>
    <sheet name="Overview" sheetId="8" r:id="rId1"/>
    <sheet name="Problem Statement" sheetId="6" r:id="rId2"/>
    <sheet name="Process" sheetId="12" r:id="rId3"/>
    <sheet name="Raw Data Exploration" sheetId="10" r:id="rId4"/>
    <sheet name="Summaries" sheetId="2" r:id="rId5"/>
    <sheet name="Results" sheetId="14" r:id="rId6"/>
    <sheet name="Next Steps" sheetId="16" r:id="rId7"/>
    <sheet name="CV &amp; Interview" sheetId="17" r:id="rId8"/>
    <sheet name=" Logic &amp; Code" sheetId="13" r:id="rId9"/>
    <sheet name="Data" sheetId="7" state="hidden" r:id="rId10"/>
    <sheet name="Sheet1" sheetId="5" state="hidden" r:id="rId11"/>
  </sheets>
  <definedNames>
    <definedName name="_xlnm._FilterDatabase" localSheetId="4" hidden="1">Summaries!$B$6:$L$506</definedName>
    <definedName name="solver_eng" localSheetId="4" hidden="1">1</definedName>
    <definedName name="solver_neg" localSheetId="4" hidden="1">1</definedName>
    <definedName name="solver_num" localSheetId="4" hidden="1">0</definedName>
    <definedName name="solver_opt" localSheetId="4" hidden="1">Summaries!$B$6</definedName>
    <definedName name="solver_typ" localSheetId="4" hidden="1">1</definedName>
    <definedName name="solver_val" localSheetId="4" hidden="1">0</definedName>
    <definedName name="solver_ver" localSheetId="4" hidden="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34" i="14" l="1"/>
  <c r="AE24" i="2"/>
  <c r="AP8" i="2"/>
  <c r="AP9" i="2"/>
  <c r="AP10" i="2"/>
  <c r="AP11" i="2"/>
  <c r="AP12" i="2"/>
  <c r="AP13" i="2"/>
  <c r="AP14" i="2"/>
  <c r="AP7" i="2"/>
  <c r="AF8" i="2"/>
  <c r="AG8" i="2"/>
  <c r="AH8" i="2"/>
  <c r="AI8" i="2"/>
  <c r="AF9" i="2"/>
  <c r="AG9" i="2"/>
  <c r="AH9" i="2"/>
  <c r="AI9" i="2"/>
  <c r="AF10" i="2"/>
  <c r="AG10" i="2"/>
  <c r="AH10" i="2"/>
  <c r="AI10" i="2"/>
  <c r="AF11" i="2"/>
  <c r="AG11" i="2"/>
  <c r="AH11" i="2"/>
  <c r="AI11" i="2"/>
  <c r="AF12" i="2"/>
  <c r="AG12" i="2"/>
  <c r="AH12" i="2"/>
  <c r="AI12" i="2"/>
  <c r="AF13" i="2"/>
  <c r="AG13" i="2"/>
  <c r="AH13" i="2"/>
  <c r="AI13" i="2"/>
  <c r="AF14" i="2"/>
  <c r="AG14" i="2"/>
  <c r="AH14" i="2"/>
  <c r="AI14" i="2"/>
  <c r="AF15" i="2"/>
  <c r="AG15" i="2"/>
  <c r="AH15" i="2"/>
  <c r="AI15" i="2"/>
  <c r="AF16" i="2"/>
  <c r="AG16" i="2"/>
  <c r="AH16" i="2"/>
  <c r="AI16" i="2"/>
  <c r="AF17" i="2"/>
  <c r="AG17" i="2"/>
  <c r="AH17" i="2"/>
  <c r="AI17" i="2"/>
  <c r="AF18" i="2"/>
  <c r="AG18" i="2"/>
  <c r="AH18" i="2"/>
  <c r="AI18" i="2"/>
  <c r="AF19" i="2"/>
  <c r="AG19" i="2"/>
  <c r="AH19" i="2"/>
  <c r="AI19" i="2"/>
  <c r="AF20" i="2"/>
  <c r="AG20" i="2"/>
  <c r="AH20" i="2"/>
  <c r="AI20" i="2"/>
  <c r="AE9" i="2"/>
  <c r="AE10" i="2"/>
  <c r="AE11" i="2"/>
  <c r="AE12" i="2"/>
  <c r="AE13" i="2"/>
  <c r="AE14" i="2"/>
  <c r="AE15" i="2"/>
  <c r="AE16" i="2"/>
  <c r="AE17" i="2"/>
  <c r="AE18" i="2"/>
  <c r="AE19" i="2"/>
  <c r="AE20" i="2"/>
  <c r="AE8" i="2"/>
  <c r="AO7" i="2"/>
  <c r="AO8" i="2"/>
  <c r="AO9" i="2"/>
  <c r="AO10" i="2"/>
  <c r="AO11" i="2"/>
  <c r="AO12" i="2"/>
  <c r="AO13" i="2"/>
  <c r="AO14" i="2"/>
  <c r="AF24" i="2"/>
  <c r="AG24" i="2"/>
  <c r="AH24" i="2"/>
  <c r="AI24" i="2"/>
  <c r="Q8" i="2"/>
  <c r="Q9" i="2"/>
  <c r="Q10" i="2"/>
  <c r="Q11" i="2"/>
  <c r="Q12" i="2"/>
  <c r="P12" i="2"/>
  <c r="P11" i="2"/>
  <c r="P10" i="2"/>
  <c r="P9" i="2"/>
  <c r="P8" i="2"/>
  <c r="I16" i="2"/>
  <c r="J16" i="2"/>
  <c r="K16" i="2"/>
  <c r="I17" i="2"/>
  <c r="J17" i="2"/>
  <c r="K17" i="2"/>
  <c r="I18" i="2"/>
  <c r="J18" i="2"/>
  <c r="K18" i="2"/>
  <c r="I19" i="2"/>
  <c r="J19" i="2"/>
  <c r="K19" i="2"/>
  <c r="I20" i="2"/>
  <c r="J20" i="2"/>
  <c r="K20" i="2"/>
  <c r="I21" i="2"/>
  <c r="J21" i="2"/>
  <c r="K21" i="2"/>
  <c r="I22" i="2"/>
  <c r="J22" i="2"/>
  <c r="K22" i="2"/>
  <c r="I23" i="2"/>
  <c r="J23" i="2"/>
  <c r="K23" i="2"/>
  <c r="I24" i="2"/>
  <c r="J24" i="2"/>
  <c r="K24" i="2"/>
  <c r="I25" i="2"/>
  <c r="J25" i="2"/>
  <c r="K25" i="2"/>
  <c r="I26" i="2"/>
  <c r="J26" i="2"/>
  <c r="K26" i="2"/>
  <c r="I27" i="2"/>
  <c r="J27" i="2"/>
  <c r="K27" i="2"/>
  <c r="I28" i="2"/>
  <c r="J28" i="2"/>
  <c r="K28" i="2"/>
  <c r="I29" i="2"/>
  <c r="J29" i="2"/>
  <c r="K29" i="2"/>
  <c r="I30" i="2"/>
  <c r="J30" i="2"/>
  <c r="K30" i="2"/>
  <c r="I31" i="2"/>
  <c r="J31" i="2"/>
  <c r="K31" i="2"/>
  <c r="I32" i="2"/>
  <c r="J32" i="2"/>
  <c r="K32" i="2"/>
  <c r="I33" i="2"/>
  <c r="J33" i="2"/>
  <c r="K33" i="2"/>
  <c r="I34" i="2"/>
  <c r="J34" i="2"/>
  <c r="K34" i="2"/>
  <c r="I35" i="2"/>
  <c r="J35" i="2"/>
  <c r="K35" i="2"/>
  <c r="I36" i="2"/>
  <c r="J36" i="2"/>
  <c r="K36" i="2"/>
  <c r="I37" i="2"/>
  <c r="J37" i="2"/>
  <c r="K37" i="2"/>
  <c r="I38" i="2"/>
  <c r="J38" i="2"/>
  <c r="K38" i="2"/>
  <c r="I39" i="2"/>
  <c r="J39" i="2"/>
  <c r="K39" i="2"/>
  <c r="I40" i="2"/>
  <c r="J40" i="2"/>
  <c r="K40" i="2"/>
  <c r="I41" i="2"/>
  <c r="J41" i="2"/>
  <c r="K41" i="2"/>
  <c r="I42" i="2"/>
  <c r="J42" i="2"/>
  <c r="K42" i="2"/>
  <c r="I43" i="2"/>
  <c r="J43" i="2"/>
  <c r="K43" i="2"/>
  <c r="I44" i="2"/>
  <c r="J44" i="2"/>
  <c r="K44" i="2"/>
  <c r="I45" i="2"/>
  <c r="J45" i="2"/>
  <c r="K45" i="2"/>
  <c r="I46" i="2"/>
  <c r="J46" i="2"/>
  <c r="K46" i="2"/>
  <c r="I47" i="2"/>
  <c r="J47" i="2"/>
  <c r="K47" i="2"/>
  <c r="I48" i="2"/>
  <c r="J48" i="2"/>
  <c r="K48" i="2"/>
  <c r="I49" i="2"/>
  <c r="J49" i="2"/>
  <c r="K49" i="2"/>
  <c r="I50" i="2"/>
  <c r="J50" i="2"/>
  <c r="K50" i="2"/>
  <c r="I51" i="2"/>
  <c r="J51" i="2"/>
  <c r="K51" i="2"/>
  <c r="I52" i="2"/>
  <c r="J52" i="2"/>
  <c r="K52" i="2"/>
  <c r="I53" i="2"/>
  <c r="J53" i="2"/>
  <c r="K53" i="2"/>
  <c r="I54" i="2"/>
  <c r="J54" i="2"/>
  <c r="K54" i="2"/>
  <c r="I55" i="2"/>
  <c r="J55" i="2"/>
  <c r="K55" i="2"/>
  <c r="I56" i="2"/>
  <c r="J56" i="2"/>
  <c r="K56" i="2"/>
  <c r="I57" i="2"/>
  <c r="J57" i="2"/>
  <c r="K57" i="2"/>
  <c r="I58" i="2"/>
  <c r="J58" i="2"/>
  <c r="K58" i="2"/>
  <c r="I59" i="2"/>
  <c r="J59" i="2"/>
  <c r="K59" i="2"/>
  <c r="I60" i="2"/>
  <c r="J60" i="2"/>
  <c r="K60" i="2"/>
  <c r="I61" i="2"/>
  <c r="J61" i="2"/>
  <c r="K61" i="2"/>
  <c r="I62" i="2"/>
  <c r="J62" i="2"/>
  <c r="K62" i="2"/>
  <c r="I63" i="2"/>
  <c r="J63" i="2"/>
  <c r="K63" i="2"/>
  <c r="I64" i="2"/>
  <c r="J64" i="2"/>
  <c r="K64" i="2"/>
  <c r="I65" i="2"/>
  <c r="J65" i="2"/>
  <c r="K65" i="2"/>
  <c r="I66" i="2"/>
  <c r="J66" i="2"/>
  <c r="K66" i="2"/>
  <c r="I67" i="2"/>
  <c r="J67" i="2"/>
  <c r="K67" i="2"/>
  <c r="I68" i="2"/>
  <c r="J68" i="2"/>
  <c r="K68" i="2"/>
  <c r="I69" i="2"/>
  <c r="J69" i="2"/>
  <c r="K69" i="2"/>
  <c r="I70" i="2"/>
  <c r="J70" i="2"/>
  <c r="K70" i="2"/>
  <c r="I71" i="2"/>
  <c r="J71" i="2"/>
  <c r="K71" i="2"/>
  <c r="I72" i="2"/>
  <c r="J72" i="2"/>
  <c r="K72" i="2"/>
  <c r="I73" i="2"/>
  <c r="J73" i="2"/>
  <c r="K73" i="2"/>
  <c r="I74" i="2"/>
  <c r="J74" i="2"/>
  <c r="K74" i="2"/>
  <c r="I75" i="2"/>
  <c r="J75" i="2"/>
  <c r="K75" i="2"/>
  <c r="I76" i="2"/>
  <c r="J76" i="2"/>
  <c r="K76" i="2"/>
  <c r="I77" i="2"/>
  <c r="J77" i="2"/>
  <c r="K77" i="2"/>
  <c r="I78" i="2"/>
  <c r="J78" i="2"/>
  <c r="K78" i="2"/>
  <c r="I79" i="2"/>
  <c r="J79" i="2"/>
  <c r="K79" i="2"/>
  <c r="I80" i="2"/>
  <c r="J80" i="2"/>
  <c r="K80" i="2"/>
  <c r="I81" i="2"/>
  <c r="J81" i="2"/>
  <c r="K81" i="2"/>
  <c r="I82" i="2"/>
  <c r="J82" i="2"/>
  <c r="K82" i="2"/>
  <c r="I83" i="2"/>
  <c r="J83" i="2"/>
  <c r="K83" i="2"/>
  <c r="I84" i="2"/>
  <c r="J84" i="2"/>
  <c r="K84" i="2"/>
  <c r="I85" i="2"/>
  <c r="J85" i="2"/>
  <c r="K85" i="2"/>
  <c r="I86" i="2"/>
  <c r="J86" i="2"/>
  <c r="K86" i="2"/>
  <c r="I87" i="2"/>
  <c r="J87" i="2"/>
  <c r="K87" i="2"/>
  <c r="I88" i="2"/>
  <c r="J88" i="2"/>
  <c r="K88" i="2"/>
  <c r="I89" i="2"/>
  <c r="J89" i="2"/>
  <c r="K89" i="2"/>
  <c r="I90" i="2"/>
  <c r="J90" i="2"/>
  <c r="K90" i="2"/>
  <c r="I91" i="2"/>
  <c r="J91" i="2"/>
  <c r="K91" i="2"/>
  <c r="I92" i="2"/>
  <c r="J92" i="2"/>
  <c r="K92" i="2"/>
  <c r="I93" i="2"/>
  <c r="J93" i="2"/>
  <c r="K93" i="2"/>
  <c r="I94" i="2"/>
  <c r="J94" i="2"/>
  <c r="K94" i="2"/>
  <c r="I95" i="2"/>
  <c r="J95" i="2"/>
  <c r="K95" i="2"/>
  <c r="I96" i="2"/>
  <c r="J96" i="2"/>
  <c r="K96" i="2"/>
  <c r="I97" i="2"/>
  <c r="J97" i="2"/>
  <c r="K97" i="2"/>
  <c r="I98" i="2"/>
  <c r="J98" i="2"/>
  <c r="K98" i="2"/>
  <c r="I99" i="2"/>
  <c r="J99" i="2"/>
  <c r="K99" i="2"/>
  <c r="I100" i="2"/>
  <c r="J100" i="2"/>
  <c r="K100" i="2"/>
  <c r="I101" i="2"/>
  <c r="J101" i="2"/>
  <c r="K101" i="2"/>
  <c r="I102" i="2"/>
  <c r="J102" i="2"/>
  <c r="K102" i="2"/>
  <c r="I103" i="2"/>
  <c r="J103" i="2"/>
  <c r="K103" i="2"/>
  <c r="I104" i="2"/>
  <c r="J104" i="2"/>
  <c r="K104" i="2"/>
  <c r="I105" i="2"/>
  <c r="J105" i="2"/>
  <c r="K105" i="2"/>
  <c r="I106" i="2"/>
  <c r="J106" i="2"/>
  <c r="K106" i="2"/>
  <c r="I107" i="2"/>
  <c r="J107" i="2"/>
  <c r="K107" i="2"/>
  <c r="I108" i="2"/>
  <c r="J108" i="2"/>
  <c r="K108" i="2"/>
  <c r="I109" i="2"/>
  <c r="J109" i="2"/>
  <c r="K109" i="2"/>
  <c r="I110" i="2"/>
  <c r="J110" i="2"/>
  <c r="K110" i="2"/>
  <c r="I111" i="2"/>
  <c r="J111" i="2"/>
  <c r="K111" i="2"/>
  <c r="I112" i="2"/>
  <c r="J112" i="2"/>
  <c r="K112" i="2"/>
  <c r="I113" i="2"/>
  <c r="J113" i="2"/>
  <c r="K113" i="2"/>
  <c r="I114" i="2"/>
  <c r="J114" i="2"/>
  <c r="K114" i="2"/>
  <c r="I115" i="2"/>
  <c r="J115" i="2"/>
  <c r="K115" i="2"/>
  <c r="I116" i="2"/>
  <c r="J116" i="2"/>
  <c r="K116" i="2"/>
  <c r="I117" i="2"/>
  <c r="J117" i="2"/>
  <c r="K117" i="2"/>
  <c r="I118" i="2"/>
  <c r="J118" i="2"/>
  <c r="K118" i="2"/>
  <c r="I119" i="2"/>
  <c r="J119" i="2"/>
  <c r="K119" i="2"/>
  <c r="I120" i="2"/>
  <c r="J120" i="2"/>
  <c r="K120" i="2"/>
  <c r="I121" i="2"/>
  <c r="J121" i="2"/>
  <c r="K121" i="2"/>
  <c r="I122" i="2"/>
  <c r="J122" i="2"/>
  <c r="K122" i="2"/>
  <c r="I123" i="2"/>
  <c r="J123" i="2"/>
  <c r="K123" i="2"/>
  <c r="I124" i="2"/>
  <c r="J124" i="2"/>
  <c r="K124" i="2"/>
  <c r="I125" i="2"/>
  <c r="J125" i="2"/>
  <c r="K125" i="2"/>
  <c r="I126" i="2"/>
  <c r="J126" i="2"/>
  <c r="K126" i="2"/>
  <c r="I127" i="2"/>
  <c r="J127" i="2"/>
  <c r="K127" i="2"/>
  <c r="I128" i="2"/>
  <c r="J128" i="2"/>
  <c r="K128" i="2"/>
  <c r="I129" i="2"/>
  <c r="J129" i="2"/>
  <c r="K129" i="2"/>
  <c r="I130" i="2"/>
  <c r="J130" i="2"/>
  <c r="K130" i="2"/>
  <c r="I131" i="2"/>
  <c r="J131" i="2"/>
  <c r="K131" i="2"/>
  <c r="I132" i="2"/>
  <c r="J132" i="2"/>
  <c r="K132" i="2"/>
  <c r="I133" i="2"/>
  <c r="J133" i="2"/>
  <c r="K133" i="2"/>
  <c r="I134" i="2"/>
  <c r="J134" i="2"/>
  <c r="K134" i="2"/>
  <c r="I135" i="2"/>
  <c r="J135" i="2"/>
  <c r="K135" i="2"/>
  <c r="I136" i="2"/>
  <c r="J136" i="2"/>
  <c r="K136" i="2"/>
  <c r="I137" i="2"/>
  <c r="J137" i="2"/>
  <c r="K137" i="2"/>
  <c r="I138" i="2"/>
  <c r="J138" i="2"/>
  <c r="K138" i="2"/>
  <c r="I139" i="2"/>
  <c r="J139" i="2"/>
  <c r="K139" i="2"/>
  <c r="I140" i="2"/>
  <c r="J140" i="2"/>
  <c r="K140" i="2"/>
  <c r="I141" i="2"/>
  <c r="J141" i="2"/>
  <c r="K141" i="2"/>
  <c r="I142" i="2"/>
  <c r="J142" i="2"/>
  <c r="K142" i="2"/>
  <c r="I143" i="2"/>
  <c r="J143" i="2"/>
  <c r="K143" i="2"/>
  <c r="I144" i="2"/>
  <c r="J144" i="2"/>
  <c r="K144" i="2"/>
  <c r="I145" i="2"/>
  <c r="J145" i="2"/>
  <c r="K145" i="2"/>
  <c r="I146" i="2"/>
  <c r="J146" i="2"/>
  <c r="K146" i="2"/>
  <c r="I147" i="2"/>
  <c r="J147" i="2"/>
  <c r="K147" i="2"/>
  <c r="I148" i="2"/>
  <c r="J148" i="2"/>
  <c r="K148" i="2"/>
  <c r="I149" i="2"/>
  <c r="J149" i="2"/>
  <c r="K149" i="2"/>
  <c r="I150" i="2"/>
  <c r="J150" i="2"/>
  <c r="K150" i="2"/>
  <c r="I151" i="2"/>
  <c r="J151" i="2"/>
  <c r="K151" i="2"/>
  <c r="I152" i="2"/>
  <c r="J152" i="2"/>
  <c r="K152" i="2"/>
  <c r="I153" i="2"/>
  <c r="J153" i="2"/>
  <c r="K153" i="2"/>
  <c r="I154" i="2"/>
  <c r="J154" i="2"/>
  <c r="K154" i="2"/>
  <c r="I155" i="2"/>
  <c r="J155" i="2"/>
  <c r="K155" i="2"/>
  <c r="I156" i="2"/>
  <c r="J156" i="2"/>
  <c r="K156" i="2"/>
  <c r="I157" i="2"/>
  <c r="J157" i="2"/>
  <c r="K157" i="2"/>
  <c r="I158" i="2"/>
  <c r="J158" i="2"/>
  <c r="K158" i="2"/>
  <c r="I159" i="2"/>
  <c r="J159" i="2"/>
  <c r="K159" i="2"/>
  <c r="I160" i="2"/>
  <c r="J160" i="2"/>
  <c r="K160" i="2"/>
  <c r="I161" i="2"/>
  <c r="J161" i="2"/>
  <c r="K161" i="2"/>
  <c r="I162" i="2"/>
  <c r="J162" i="2"/>
  <c r="K162" i="2"/>
  <c r="I163" i="2"/>
  <c r="J163" i="2"/>
  <c r="K163" i="2"/>
  <c r="I164" i="2"/>
  <c r="J164" i="2"/>
  <c r="K164" i="2"/>
  <c r="I165" i="2"/>
  <c r="J165" i="2"/>
  <c r="K165" i="2"/>
  <c r="I166" i="2"/>
  <c r="J166" i="2"/>
  <c r="K166" i="2"/>
  <c r="I167" i="2"/>
  <c r="J167" i="2"/>
  <c r="K167" i="2"/>
  <c r="I168" i="2"/>
  <c r="J168" i="2"/>
  <c r="K168" i="2"/>
  <c r="I169" i="2"/>
  <c r="J169" i="2"/>
  <c r="K169" i="2"/>
  <c r="I170" i="2"/>
  <c r="J170" i="2"/>
  <c r="K170" i="2"/>
  <c r="I171" i="2"/>
  <c r="J171" i="2"/>
  <c r="K171" i="2"/>
  <c r="I172" i="2"/>
  <c r="J172" i="2"/>
  <c r="K172" i="2"/>
  <c r="I173" i="2"/>
  <c r="J173" i="2"/>
  <c r="K173" i="2"/>
  <c r="I174" i="2"/>
  <c r="J174" i="2"/>
  <c r="K174" i="2"/>
  <c r="I175" i="2"/>
  <c r="J175" i="2"/>
  <c r="K175" i="2"/>
  <c r="I176" i="2"/>
  <c r="J176" i="2"/>
  <c r="K176" i="2"/>
  <c r="I177" i="2"/>
  <c r="J177" i="2"/>
  <c r="K177" i="2"/>
  <c r="I178" i="2"/>
  <c r="J178" i="2"/>
  <c r="K178" i="2"/>
  <c r="I179" i="2"/>
  <c r="J179" i="2"/>
  <c r="K179" i="2"/>
  <c r="I180" i="2"/>
  <c r="J180" i="2"/>
  <c r="K180" i="2"/>
  <c r="I181" i="2"/>
  <c r="J181" i="2"/>
  <c r="K181" i="2"/>
  <c r="I182" i="2"/>
  <c r="J182" i="2"/>
  <c r="K182" i="2"/>
  <c r="I183" i="2"/>
  <c r="J183" i="2"/>
  <c r="K183" i="2"/>
  <c r="I184" i="2"/>
  <c r="J184" i="2"/>
  <c r="K184" i="2"/>
  <c r="I185" i="2"/>
  <c r="J185" i="2"/>
  <c r="K185" i="2"/>
  <c r="I186" i="2"/>
  <c r="J186" i="2"/>
  <c r="K186" i="2"/>
  <c r="I187" i="2"/>
  <c r="J187" i="2"/>
  <c r="K187" i="2"/>
  <c r="I188" i="2"/>
  <c r="J188" i="2"/>
  <c r="K188" i="2"/>
  <c r="I189" i="2"/>
  <c r="J189" i="2"/>
  <c r="K189" i="2"/>
  <c r="I190" i="2"/>
  <c r="J190" i="2"/>
  <c r="K190" i="2"/>
  <c r="I191" i="2"/>
  <c r="J191" i="2"/>
  <c r="K191" i="2"/>
  <c r="I192" i="2"/>
  <c r="J192" i="2"/>
  <c r="K192" i="2"/>
  <c r="I193" i="2"/>
  <c r="J193" i="2"/>
  <c r="K193" i="2"/>
  <c r="I194" i="2"/>
  <c r="J194" i="2"/>
  <c r="K194" i="2"/>
  <c r="I195" i="2"/>
  <c r="J195" i="2"/>
  <c r="K195" i="2"/>
  <c r="I196" i="2"/>
  <c r="J196" i="2"/>
  <c r="K196" i="2"/>
  <c r="I197" i="2"/>
  <c r="J197" i="2"/>
  <c r="K197" i="2"/>
  <c r="I198" i="2"/>
  <c r="J198" i="2"/>
  <c r="K198" i="2"/>
  <c r="I199" i="2"/>
  <c r="J199" i="2"/>
  <c r="K199" i="2"/>
  <c r="I200" i="2"/>
  <c r="J200" i="2"/>
  <c r="K200" i="2"/>
  <c r="I201" i="2"/>
  <c r="J201" i="2"/>
  <c r="K201" i="2"/>
  <c r="I202" i="2"/>
  <c r="J202" i="2"/>
  <c r="K202" i="2"/>
  <c r="I203" i="2"/>
  <c r="J203" i="2"/>
  <c r="K203" i="2"/>
  <c r="I204" i="2"/>
  <c r="J204" i="2"/>
  <c r="K204" i="2"/>
  <c r="I205" i="2"/>
  <c r="J205" i="2"/>
  <c r="K205" i="2"/>
  <c r="I206" i="2"/>
  <c r="J206" i="2"/>
  <c r="K206" i="2"/>
  <c r="I207" i="2"/>
  <c r="J207" i="2"/>
  <c r="K207" i="2"/>
  <c r="I208" i="2"/>
  <c r="J208" i="2"/>
  <c r="K208" i="2"/>
  <c r="I209" i="2"/>
  <c r="J209" i="2"/>
  <c r="K209" i="2"/>
  <c r="I210" i="2"/>
  <c r="J210" i="2"/>
  <c r="K210" i="2"/>
  <c r="I211" i="2"/>
  <c r="J211" i="2"/>
  <c r="K211" i="2"/>
  <c r="I212" i="2"/>
  <c r="J212" i="2"/>
  <c r="K212" i="2"/>
  <c r="I213" i="2"/>
  <c r="J213" i="2"/>
  <c r="K213" i="2"/>
  <c r="I214" i="2"/>
  <c r="J214" i="2"/>
  <c r="K214" i="2"/>
  <c r="I215" i="2"/>
  <c r="J215" i="2"/>
  <c r="K215" i="2"/>
  <c r="I216" i="2"/>
  <c r="J216" i="2"/>
  <c r="K216" i="2"/>
  <c r="I217" i="2"/>
  <c r="J217" i="2"/>
  <c r="K217" i="2"/>
  <c r="I218" i="2"/>
  <c r="J218" i="2"/>
  <c r="K218" i="2"/>
  <c r="I219" i="2"/>
  <c r="J219" i="2"/>
  <c r="K219" i="2"/>
  <c r="I220" i="2"/>
  <c r="J220" i="2"/>
  <c r="K220" i="2"/>
  <c r="I221" i="2"/>
  <c r="J221" i="2"/>
  <c r="K221" i="2"/>
  <c r="I222" i="2"/>
  <c r="J222" i="2"/>
  <c r="K222" i="2"/>
  <c r="I223" i="2"/>
  <c r="J223" i="2"/>
  <c r="K223" i="2"/>
  <c r="I224" i="2"/>
  <c r="J224" i="2"/>
  <c r="K224" i="2"/>
  <c r="I225" i="2"/>
  <c r="J225" i="2"/>
  <c r="K225" i="2"/>
  <c r="I226" i="2"/>
  <c r="J226" i="2"/>
  <c r="K226" i="2"/>
  <c r="I227" i="2"/>
  <c r="J227" i="2"/>
  <c r="K227" i="2"/>
  <c r="I228" i="2"/>
  <c r="J228" i="2"/>
  <c r="K228" i="2"/>
  <c r="I229" i="2"/>
  <c r="J229" i="2"/>
  <c r="K229" i="2"/>
  <c r="I230" i="2"/>
  <c r="J230" i="2"/>
  <c r="K230" i="2"/>
  <c r="I231" i="2"/>
  <c r="J231" i="2"/>
  <c r="K231" i="2"/>
  <c r="I232" i="2"/>
  <c r="J232" i="2"/>
  <c r="K232" i="2"/>
  <c r="I233" i="2"/>
  <c r="J233" i="2"/>
  <c r="K233" i="2"/>
  <c r="I234" i="2"/>
  <c r="J234" i="2"/>
  <c r="K234" i="2"/>
  <c r="I235" i="2"/>
  <c r="J235" i="2"/>
  <c r="K235" i="2"/>
  <c r="I236" i="2"/>
  <c r="J236" i="2"/>
  <c r="K236" i="2"/>
  <c r="I237" i="2"/>
  <c r="J237" i="2"/>
  <c r="K237" i="2"/>
  <c r="I238" i="2"/>
  <c r="J238" i="2"/>
  <c r="K238" i="2"/>
  <c r="I239" i="2"/>
  <c r="J239" i="2"/>
  <c r="K239" i="2"/>
  <c r="I240" i="2"/>
  <c r="J240" i="2"/>
  <c r="K240" i="2"/>
  <c r="I241" i="2"/>
  <c r="J241" i="2"/>
  <c r="K241" i="2"/>
  <c r="I242" i="2"/>
  <c r="J242" i="2"/>
  <c r="K242" i="2"/>
  <c r="I243" i="2"/>
  <c r="J243" i="2"/>
  <c r="K243" i="2"/>
  <c r="I244" i="2"/>
  <c r="J244" i="2"/>
  <c r="K244" i="2"/>
  <c r="I245" i="2"/>
  <c r="J245" i="2"/>
  <c r="K245" i="2"/>
  <c r="I246" i="2"/>
  <c r="J246" i="2"/>
  <c r="K246" i="2"/>
  <c r="I247" i="2"/>
  <c r="J247" i="2"/>
  <c r="K247" i="2"/>
  <c r="I248" i="2"/>
  <c r="J248" i="2"/>
  <c r="K248" i="2"/>
  <c r="I249" i="2"/>
  <c r="J249" i="2"/>
  <c r="K249" i="2"/>
  <c r="I250" i="2"/>
  <c r="J250" i="2"/>
  <c r="K250" i="2"/>
  <c r="I251" i="2"/>
  <c r="J251" i="2"/>
  <c r="K251" i="2"/>
  <c r="I252" i="2"/>
  <c r="J252" i="2"/>
  <c r="K252" i="2"/>
  <c r="I253" i="2"/>
  <c r="J253" i="2"/>
  <c r="K253" i="2"/>
  <c r="I254" i="2"/>
  <c r="J254" i="2"/>
  <c r="K254" i="2"/>
  <c r="I255" i="2"/>
  <c r="J255" i="2"/>
  <c r="K255" i="2"/>
  <c r="I256" i="2"/>
  <c r="J256" i="2"/>
  <c r="K256" i="2"/>
  <c r="I257" i="2"/>
  <c r="J257" i="2"/>
  <c r="K257" i="2"/>
  <c r="I258" i="2"/>
  <c r="J258" i="2"/>
  <c r="K258" i="2"/>
  <c r="I259" i="2"/>
  <c r="J259" i="2"/>
  <c r="K259" i="2"/>
  <c r="I260" i="2"/>
  <c r="J260" i="2"/>
  <c r="K260" i="2"/>
  <c r="I261" i="2"/>
  <c r="J261" i="2"/>
  <c r="K261" i="2"/>
  <c r="I262" i="2"/>
  <c r="J262" i="2"/>
  <c r="K262" i="2"/>
  <c r="I263" i="2"/>
  <c r="J263" i="2"/>
  <c r="K263" i="2"/>
  <c r="I264" i="2"/>
  <c r="J264" i="2"/>
  <c r="K264" i="2"/>
  <c r="I265" i="2"/>
  <c r="J265" i="2"/>
  <c r="K265" i="2"/>
  <c r="I266" i="2"/>
  <c r="J266" i="2"/>
  <c r="K266" i="2"/>
  <c r="I267" i="2"/>
  <c r="J267" i="2"/>
  <c r="K267" i="2"/>
  <c r="I268" i="2"/>
  <c r="J268" i="2"/>
  <c r="K268" i="2"/>
  <c r="I269" i="2"/>
  <c r="J269" i="2"/>
  <c r="K269" i="2"/>
  <c r="I270" i="2"/>
  <c r="J270" i="2"/>
  <c r="K270" i="2"/>
  <c r="I271" i="2"/>
  <c r="J271" i="2"/>
  <c r="K271" i="2"/>
  <c r="I272" i="2"/>
  <c r="J272" i="2"/>
  <c r="K272" i="2"/>
  <c r="I273" i="2"/>
  <c r="J273" i="2"/>
  <c r="K273" i="2"/>
  <c r="I274" i="2"/>
  <c r="J274" i="2"/>
  <c r="K274" i="2"/>
  <c r="I275" i="2"/>
  <c r="J275" i="2"/>
  <c r="K275" i="2"/>
  <c r="I276" i="2"/>
  <c r="J276" i="2"/>
  <c r="K276" i="2"/>
  <c r="I277" i="2"/>
  <c r="J277" i="2"/>
  <c r="K277" i="2"/>
  <c r="I278" i="2"/>
  <c r="J278" i="2"/>
  <c r="K278" i="2"/>
  <c r="I279" i="2"/>
  <c r="J279" i="2"/>
  <c r="K279" i="2"/>
  <c r="I280" i="2"/>
  <c r="J280" i="2"/>
  <c r="K280" i="2"/>
  <c r="I281" i="2"/>
  <c r="J281" i="2"/>
  <c r="K281" i="2"/>
  <c r="I282" i="2"/>
  <c r="J282" i="2"/>
  <c r="K282" i="2"/>
  <c r="I283" i="2"/>
  <c r="J283" i="2"/>
  <c r="K283" i="2"/>
  <c r="I284" i="2"/>
  <c r="J284" i="2"/>
  <c r="K284" i="2"/>
  <c r="I285" i="2"/>
  <c r="J285" i="2"/>
  <c r="K285" i="2"/>
  <c r="I286" i="2"/>
  <c r="J286" i="2"/>
  <c r="K286" i="2"/>
  <c r="I287" i="2"/>
  <c r="J287" i="2"/>
  <c r="K287" i="2"/>
  <c r="I288" i="2"/>
  <c r="J288" i="2"/>
  <c r="K288" i="2"/>
  <c r="I289" i="2"/>
  <c r="J289" i="2"/>
  <c r="K289" i="2"/>
  <c r="I290" i="2"/>
  <c r="J290" i="2"/>
  <c r="K290" i="2"/>
  <c r="I291" i="2"/>
  <c r="J291" i="2"/>
  <c r="K291" i="2"/>
  <c r="I292" i="2"/>
  <c r="J292" i="2"/>
  <c r="K292" i="2"/>
  <c r="I293" i="2"/>
  <c r="J293" i="2"/>
  <c r="K293" i="2"/>
  <c r="I294" i="2"/>
  <c r="J294" i="2"/>
  <c r="K294" i="2"/>
  <c r="I295" i="2"/>
  <c r="J295" i="2"/>
  <c r="K295" i="2"/>
  <c r="I296" i="2"/>
  <c r="J296" i="2"/>
  <c r="K296" i="2"/>
  <c r="I297" i="2"/>
  <c r="J297" i="2"/>
  <c r="K297" i="2"/>
  <c r="I298" i="2"/>
  <c r="J298" i="2"/>
  <c r="K298" i="2"/>
  <c r="I299" i="2"/>
  <c r="J299" i="2"/>
  <c r="K299" i="2"/>
  <c r="I300" i="2"/>
  <c r="J300" i="2"/>
  <c r="K300" i="2"/>
  <c r="I301" i="2"/>
  <c r="J301" i="2"/>
  <c r="K301" i="2"/>
  <c r="I302" i="2"/>
  <c r="J302" i="2"/>
  <c r="K302" i="2"/>
  <c r="I303" i="2"/>
  <c r="J303" i="2"/>
  <c r="K303" i="2"/>
  <c r="I304" i="2"/>
  <c r="J304" i="2"/>
  <c r="K304" i="2"/>
  <c r="I305" i="2"/>
  <c r="J305" i="2"/>
  <c r="K305" i="2"/>
  <c r="I306" i="2"/>
  <c r="J306" i="2"/>
  <c r="K306" i="2"/>
  <c r="I307" i="2"/>
  <c r="J307" i="2"/>
  <c r="K307" i="2"/>
  <c r="I308" i="2"/>
  <c r="J308" i="2"/>
  <c r="K308" i="2"/>
  <c r="I309" i="2"/>
  <c r="J309" i="2"/>
  <c r="K309" i="2"/>
  <c r="I310" i="2"/>
  <c r="J310" i="2"/>
  <c r="K310" i="2"/>
  <c r="I311" i="2"/>
  <c r="J311" i="2"/>
  <c r="K311" i="2"/>
  <c r="I312" i="2"/>
  <c r="J312" i="2"/>
  <c r="K312" i="2"/>
  <c r="I313" i="2"/>
  <c r="J313" i="2"/>
  <c r="K313" i="2"/>
  <c r="I314" i="2"/>
  <c r="J314" i="2"/>
  <c r="K314" i="2"/>
  <c r="I315" i="2"/>
  <c r="J315" i="2"/>
  <c r="K315" i="2"/>
  <c r="I316" i="2"/>
  <c r="J316" i="2"/>
  <c r="K316" i="2"/>
  <c r="I317" i="2"/>
  <c r="J317" i="2"/>
  <c r="K317" i="2"/>
  <c r="I318" i="2"/>
  <c r="J318" i="2"/>
  <c r="K318" i="2"/>
  <c r="I319" i="2"/>
  <c r="J319" i="2"/>
  <c r="K319" i="2"/>
  <c r="I320" i="2"/>
  <c r="J320" i="2"/>
  <c r="K320" i="2"/>
  <c r="I321" i="2"/>
  <c r="J321" i="2"/>
  <c r="K321" i="2"/>
  <c r="I322" i="2"/>
  <c r="J322" i="2"/>
  <c r="K322" i="2"/>
  <c r="I323" i="2"/>
  <c r="J323" i="2"/>
  <c r="K323" i="2"/>
  <c r="I324" i="2"/>
  <c r="J324" i="2"/>
  <c r="K324" i="2"/>
  <c r="I325" i="2"/>
  <c r="J325" i="2"/>
  <c r="K325" i="2"/>
  <c r="I326" i="2"/>
  <c r="J326" i="2"/>
  <c r="K326" i="2"/>
  <c r="I327" i="2"/>
  <c r="J327" i="2"/>
  <c r="K327" i="2"/>
  <c r="I328" i="2"/>
  <c r="J328" i="2"/>
  <c r="K328" i="2"/>
  <c r="I329" i="2"/>
  <c r="J329" i="2"/>
  <c r="K329" i="2"/>
  <c r="I330" i="2"/>
  <c r="J330" i="2"/>
  <c r="K330" i="2"/>
  <c r="I331" i="2"/>
  <c r="J331" i="2"/>
  <c r="K331" i="2"/>
  <c r="I332" i="2"/>
  <c r="J332" i="2"/>
  <c r="K332" i="2"/>
  <c r="I333" i="2"/>
  <c r="J333" i="2"/>
  <c r="K333" i="2"/>
  <c r="I334" i="2"/>
  <c r="J334" i="2"/>
  <c r="K334" i="2"/>
  <c r="I335" i="2"/>
  <c r="J335" i="2"/>
  <c r="K335" i="2"/>
  <c r="I336" i="2"/>
  <c r="J336" i="2"/>
  <c r="K336" i="2"/>
  <c r="I337" i="2"/>
  <c r="J337" i="2"/>
  <c r="K337" i="2"/>
  <c r="I338" i="2"/>
  <c r="J338" i="2"/>
  <c r="K338" i="2"/>
  <c r="I339" i="2"/>
  <c r="J339" i="2"/>
  <c r="K339" i="2"/>
  <c r="I340" i="2"/>
  <c r="J340" i="2"/>
  <c r="K340" i="2"/>
  <c r="I341" i="2"/>
  <c r="J341" i="2"/>
  <c r="K341" i="2"/>
  <c r="I342" i="2"/>
  <c r="J342" i="2"/>
  <c r="K342" i="2"/>
  <c r="I343" i="2"/>
  <c r="J343" i="2"/>
  <c r="K343" i="2"/>
  <c r="I344" i="2"/>
  <c r="J344" i="2"/>
  <c r="K344" i="2"/>
  <c r="I345" i="2"/>
  <c r="J345" i="2"/>
  <c r="K345" i="2"/>
  <c r="I346" i="2"/>
  <c r="J346" i="2"/>
  <c r="K346" i="2"/>
  <c r="I347" i="2"/>
  <c r="J347" i="2"/>
  <c r="K347" i="2"/>
  <c r="I348" i="2"/>
  <c r="J348" i="2"/>
  <c r="K348" i="2"/>
  <c r="I349" i="2"/>
  <c r="J349" i="2"/>
  <c r="K349" i="2"/>
  <c r="I350" i="2"/>
  <c r="J350" i="2"/>
  <c r="K350" i="2"/>
  <c r="I351" i="2"/>
  <c r="J351" i="2"/>
  <c r="K351" i="2"/>
  <c r="I352" i="2"/>
  <c r="J352" i="2"/>
  <c r="K352" i="2"/>
  <c r="I353" i="2"/>
  <c r="J353" i="2"/>
  <c r="K353" i="2"/>
  <c r="I354" i="2"/>
  <c r="J354" i="2"/>
  <c r="K354" i="2"/>
  <c r="I355" i="2"/>
  <c r="J355" i="2"/>
  <c r="K355" i="2"/>
  <c r="I356" i="2"/>
  <c r="J356" i="2"/>
  <c r="K356" i="2"/>
  <c r="I357" i="2"/>
  <c r="J357" i="2"/>
  <c r="K357" i="2"/>
  <c r="I358" i="2"/>
  <c r="J358" i="2"/>
  <c r="K358" i="2"/>
  <c r="I359" i="2"/>
  <c r="J359" i="2"/>
  <c r="K359" i="2"/>
  <c r="I360" i="2"/>
  <c r="J360" i="2"/>
  <c r="K360" i="2"/>
  <c r="I361" i="2"/>
  <c r="J361" i="2"/>
  <c r="K361" i="2"/>
  <c r="I362" i="2"/>
  <c r="J362" i="2"/>
  <c r="K362" i="2"/>
  <c r="I363" i="2"/>
  <c r="J363" i="2"/>
  <c r="K363" i="2"/>
  <c r="I364" i="2"/>
  <c r="J364" i="2"/>
  <c r="K364" i="2"/>
  <c r="I365" i="2"/>
  <c r="J365" i="2"/>
  <c r="K365" i="2"/>
  <c r="I366" i="2"/>
  <c r="J366" i="2"/>
  <c r="K366" i="2"/>
  <c r="I367" i="2"/>
  <c r="J367" i="2"/>
  <c r="K367" i="2"/>
  <c r="I368" i="2"/>
  <c r="J368" i="2"/>
  <c r="K368" i="2"/>
  <c r="I369" i="2"/>
  <c r="J369" i="2"/>
  <c r="K369" i="2"/>
  <c r="I370" i="2"/>
  <c r="J370" i="2"/>
  <c r="K370" i="2"/>
  <c r="I371" i="2"/>
  <c r="J371" i="2"/>
  <c r="K371" i="2"/>
  <c r="I372" i="2"/>
  <c r="J372" i="2"/>
  <c r="K372" i="2"/>
  <c r="I373" i="2"/>
  <c r="J373" i="2"/>
  <c r="K373" i="2"/>
  <c r="I374" i="2"/>
  <c r="J374" i="2"/>
  <c r="K374" i="2"/>
  <c r="I375" i="2"/>
  <c r="J375" i="2"/>
  <c r="K375" i="2"/>
  <c r="I376" i="2"/>
  <c r="J376" i="2"/>
  <c r="K376" i="2"/>
  <c r="I377" i="2"/>
  <c r="J377" i="2"/>
  <c r="K377" i="2"/>
  <c r="I378" i="2"/>
  <c r="J378" i="2"/>
  <c r="K378" i="2"/>
  <c r="I379" i="2"/>
  <c r="J379" i="2"/>
  <c r="K379" i="2"/>
  <c r="I380" i="2"/>
  <c r="J380" i="2"/>
  <c r="K380" i="2"/>
  <c r="I381" i="2"/>
  <c r="J381" i="2"/>
  <c r="K381" i="2"/>
  <c r="I382" i="2"/>
  <c r="J382" i="2"/>
  <c r="K382" i="2"/>
  <c r="I383" i="2"/>
  <c r="J383" i="2"/>
  <c r="K383" i="2"/>
  <c r="I384" i="2"/>
  <c r="J384" i="2"/>
  <c r="K384" i="2"/>
  <c r="I385" i="2"/>
  <c r="J385" i="2"/>
  <c r="K385" i="2"/>
  <c r="I386" i="2"/>
  <c r="J386" i="2"/>
  <c r="K386" i="2"/>
  <c r="I387" i="2"/>
  <c r="J387" i="2"/>
  <c r="K387" i="2"/>
  <c r="I388" i="2"/>
  <c r="J388" i="2"/>
  <c r="K388" i="2"/>
  <c r="I389" i="2"/>
  <c r="J389" i="2"/>
  <c r="K389" i="2"/>
  <c r="I390" i="2"/>
  <c r="J390" i="2"/>
  <c r="K390" i="2"/>
  <c r="I391" i="2"/>
  <c r="J391" i="2"/>
  <c r="K391" i="2"/>
  <c r="I392" i="2"/>
  <c r="J392" i="2"/>
  <c r="K392" i="2"/>
  <c r="I393" i="2"/>
  <c r="J393" i="2"/>
  <c r="K393" i="2"/>
  <c r="I394" i="2"/>
  <c r="J394" i="2"/>
  <c r="K394" i="2"/>
  <c r="I395" i="2"/>
  <c r="J395" i="2"/>
  <c r="K395" i="2"/>
  <c r="I396" i="2"/>
  <c r="J396" i="2"/>
  <c r="K396" i="2"/>
  <c r="I397" i="2"/>
  <c r="J397" i="2"/>
  <c r="K397" i="2"/>
  <c r="I398" i="2"/>
  <c r="J398" i="2"/>
  <c r="K398" i="2"/>
  <c r="I399" i="2"/>
  <c r="J399" i="2"/>
  <c r="K399" i="2"/>
  <c r="I400" i="2"/>
  <c r="J400" i="2"/>
  <c r="K400" i="2"/>
  <c r="I401" i="2"/>
  <c r="J401" i="2"/>
  <c r="K401" i="2"/>
  <c r="I402" i="2"/>
  <c r="J402" i="2"/>
  <c r="K402" i="2"/>
  <c r="I403" i="2"/>
  <c r="J403" i="2"/>
  <c r="K403" i="2"/>
  <c r="I404" i="2"/>
  <c r="J404" i="2"/>
  <c r="K404" i="2"/>
  <c r="I405" i="2"/>
  <c r="J405" i="2"/>
  <c r="K405" i="2"/>
  <c r="I406" i="2"/>
  <c r="J406" i="2"/>
  <c r="K406" i="2"/>
  <c r="I407" i="2"/>
  <c r="J407" i="2"/>
  <c r="K407" i="2"/>
  <c r="I408" i="2"/>
  <c r="J408" i="2"/>
  <c r="K408" i="2"/>
  <c r="I409" i="2"/>
  <c r="J409" i="2"/>
  <c r="K409" i="2"/>
  <c r="I410" i="2"/>
  <c r="J410" i="2"/>
  <c r="K410" i="2"/>
  <c r="I411" i="2"/>
  <c r="J411" i="2"/>
  <c r="K411" i="2"/>
  <c r="I412" i="2"/>
  <c r="J412" i="2"/>
  <c r="K412" i="2"/>
  <c r="I413" i="2"/>
  <c r="J413" i="2"/>
  <c r="K413" i="2"/>
  <c r="I414" i="2"/>
  <c r="J414" i="2"/>
  <c r="K414" i="2"/>
  <c r="I415" i="2"/>
  <c r="J415" i="2"/>
  <c r="K415" i="2"/>
  <c r="I416" i="2"/>
  <c r="J416" i="2"/>
  <c r="K416" i="2"/>
  <c r="I417" i="2"/>
  <c r="J417" i="2"/>
  <c r="K417" i="2"/>
  <c r="I418" i="2"/>
  <c r="J418" i="2"/>
  <c r="K418" i="2"/>
  <c r="I419" i="2"/>
  <c r="J419" i="2"/>
  <c r="K419" i="2"/>
  <c r="I420" i="2"/>
  <c r="J420" i="2"/>
  <c r="K420" i="2"/>
  <c r="I421" i="2"/>
  <c r="J421" i="2"/>
  <c r="K421" i="2"/>
  <c r="I422" i="2"/>
  <c r="J422" i="2"/>
  <c r="K422" i="2"/>
  <c r="I423" i="2"/>
  <c r="J423" i="2"/>
  <c r="K423" i="2"/>
  <c r="I424" i="2"/>
  <c r="J424" i="2"/>
  <c r="K424" i="2"/>
  <c r="I425" i="2"/>
  <c r="J425" i="2"/>
  <c r="K425" i="2"/>
  <c r="I426" i="2"/>
  <c r="J426" i="2"/>
  <c r="K426" i="2"/>
  <c r="I427" i="2"/>
  <c r="J427" i="2"/>
  <c r="K427" i="2"/>
  <c r="I428" i="2"/>
  <c r="J428" i="2"/>
  <c r="K428" i="2"/>
  <c r="I429" i="2"/>
  <c r="J429" i="2"/>
  <c r="K429" i="2"/>
  <c r="I430" i="2"/>
  <c r="J430" i="2"/>
  <c r="K430" i="2"/>
  <c r="I431" i="2"/>
  <c r="J431" i="2"/>
  <c r="K431" i="2"/>
  <c r="I432" i="2"/>
  <c r="J432" i="2"/>
  <c r="K432" i="2"/>
  <c r="I433" i="2"/>
  <c r="J433" i="2"/>
  <c r="K433" i="2"/>
  <c r="I434" i="2"/>
  <c r="J434" i="2"/>
  <c r="K434" i="2"/>
  <c r="I435" i="2"/>
  <c r="J435" i="2"/>
  <c r="K435" i="2"/>
  <c r="I436" i="2"/>
  <c r="J436" i="2"/>
  <c r="K436" i="2"/>
  <c r="I437" i="2"/>
  <c r="J437" i="2"/>
  <c r="K437" i="2"/>
  <c r="I438" i="2"/>
  <c r="J438" i="2"/>
  <c r="K438" i="2"/>
  <c r="I439" i="2"/>
  <c r="J439" i="2"/>
  <c r="K439" i="2"/>
  <c r="I440" i="2"/>
  <c r="J440" i="2"/>
  <c r="K440" i="2"/>
  <c r="I441" i="2"/>
  <c r="J441" i="2"/>
  <c r="K441" i="2"/>
  <c r="I442" i="2"/>
  <c r="J442" i="2"/>
  <c r="K442" i="2"/>
  <c r="I443" i="2"/>
  <c r="J443" i="2"/>
  <c r="K443" i="2"/>
  <c r="I444" i="2"/>
  <c r="J444" i="2"/>
  <c r="K444" i="2"/>
  <c r="I445" i="2"/>
  <c r="J445" i="2"/>
  <c r="K445" i="2"/>
  <c r="I446" i="2"/>
  <c r="J446" i="2"/>
  <c r="K446" i="2"/>
  <c r="I447" i="2"/>
  <c r="J447" i="2"/>
  <c r="K447" i="2"/>
  <c r="I448" i="2"/>
  <c r="J448" i="2"/>
  <c r="K448" i="2"/>
  <c r="I449" i="2"/>
  <c r="J449" i="2"/>
  <c r="K449" i="2"/>
  <c r="I450" i="2"/>
  <c r="J450" i="2"/>
  <c r="K450" i="2"/>
  <c r="I451" i="2"/>
  <c r="J451" i="2"/>
  <c r="K451" i="2"/>
  <c r="I452" i="2"/>
  <c r="J452" i="2"/>
  <c r="K452" i="2"/>
  <c r="I453" i="2"/>
  <c r="J453" i="2"/>
  <c r="K453" i="2"/>
  <c r="I454" i="2"/>
  <c r="J454" i="2"/>
  <c r="K454" i="2"/>
  <c r="I455" i="2"/>
  <c r="J455" i="2"/>
  <c r="K455" i="2"/>
  <c r="I456" i="2"/>
  <c r="J456" i="2"/>
  <c r="K456" i="2"/>
  <c r="I457" i="2"/>
  <c r="J457" i="2"/>
  <c r="K457" i="2"/>
  <c r="I458" i="2"/>
  <c r="J458" i="2"/>
  <c r="K458" i="2"/>
  <c r="I459" i="2"/>
  <c r="J459" i="2"/>
  <c r="K459" i="2"/>
  <c r="I460" i="2"/>
  <c r="J460" i="2"/>
  <c r="K460" i="2"/>
  <c r="I461" i="2"/>
  <c r="J461" i="2"/>
  <c r="K461" i="2"/>
  <c r="I462" i="2"/>
  <c r="J462" i="2"/>
  <c r="K462" i="2"/>
  <c r="I463" i="2"/>
  <c r="J463" i="2"/>
  <c r="K463" i="2"/>
  <c r="I464" i="2"/>
  <c r="J464" i="2"/>
  <c r="K464" i="2"/>
  <c r="I465" i="2"/>
  <c r="J465" i="2"/>
  <c r="K465" i="2"/>
  <c r="I466" i="2"/>
  <c r="J466" i="2"/>
  <c r="K466" i="2"/>
  <c r="I467" i="2"/>
  <c r="J467" i="2"/>
  <c r="K467" i="2"/>
  <c r="I468" i="2"/>
  <c r="J468" i="2"/>
  <c r="K468" i="2"/>
  <c r="I469" i="2"/>
  <c r="J469" i="2"/>
  <c r="K469" i="2"/>
  <c r="I470" i="2"/>
  <c r="J470" i="2"/>
  <c r="K470" i="2"/>
  <c r="I471" i="2"/>
  <c r="J471" i="2"/>
  <c r="K471" i="2"/>
  <c r="I472" i="2"/>
  <c r="J472" i="2"/>
  <c r="K472" i="2"/>
  <c r="I473" i="2"/>
  <c r="J473" i="2"/>
  <c r="K473" i="2"/>
  <c r="I474" i="2"/>
  <c r="J474" i="2"/>
  <c r="K474" i="2"/>
  <c r="I475" i="2"/>
  <c r="J475" i="2"/>
  <c r="K475" i="2"/>
  <c r="I476" i="2"/>
  <c r="J476" i="2"/>
  <c r="K476" i="2"/>
  <c r="I477" i="2"/>
  <c r="J477" i="2"/>
  <c r="K477" i="2"/>
  <c r="I478" i="2"/>
  <c r="J478" i="2"/>
  <c r="K478" i="2"/>
  <c r="I479" i="2"/>
  <c r="J479" i="2"/>
  <c r="K479" i="2"/>
  <c r="I480" i="2"/>
  <c r="J480" i="2"/>
  <c r="K480" i="2"/>
  <c r="I481" i="2"/>
  <c r="J481" i="2"/>
  <c r="K481" i="2"/>
  <c r="I482" i="2"/>
  <c r="J482" i="2"/>
  <c r="K482" i="2"/>
  <c r="I483" i="2"/>
  <c r="J483" i="2"/>
  <c r="K483" i="2"/>
  <c r="I484" i="2"/>
  <c r="J484" i="2"/>
  <c r="K484" i="2"/>
  <c r="I485" i="2"/>
  <c r="J485" i="2"/>
  <c r="K485" i="2"/>
  <c r="I486" i="2"/>
  <c r="J486" i="2"/>
  <c r="K486" i="2"/>
  <c r="I487" i="2"/>
  <c r="J487" i="2"/>
  <c r="K487" i="2"/>
  <c r="I488" i="2"/>
  <c r="J488" i="2"/>
  <c r="K488" i="2"/>
  <c r="I489" i="2"/>
  <c r="J489" i="2"/>
  <c r="K489" i="2"/>
  <c r="I490" i="2"/>
  <c r="J490" i="2"/>
  <c r="K490" i="2"/>
  <c r="I491" i="2"/>
  <c r="J491" i="2"/>
  <c r="K491" i="2"/>
  <c r="I492" i="2"/>
  <c r="J492" i="2"/>
  <c r="K492" i="2"/>
  <c r="I493" i="2"/>
  <c r="J493" i="2"/>
  <c r="K493" i="2"/>
  <c r="I494" i="2"/>
  <c r="J494" i="2"/>
  <c r="K494" i="2"/>
  <c r="I495" i="2"/>
  <c r="J495" i="2"/>
  <c r="K495" i="2"/>
  <c r="I496" i="2"/>
  <c r="J496" i="2"/>
  <c r="K496" i="2"/>
  <c r="I497" i="2"/>
  <c r="J497" i="2"/>
  <c r="K497" i="2"/>
  <c r="I498" i="2"/>
  <c r="J498" i="2"/>
  <c r="K498" i="2"/>
  <c r="I499" i="2"/>
  <c r="J499" i="2"/>
  <c r="K499" i="2"/>
  <c r="I500" i="2"/>
  <c r="J500" i="2"/>
  <c r="K500" i="2"/>
  <c r="I501" i="2"/>
  <c r="J501" i="2"/>
  <c r="K501" i="2"/>
  <c r="I502" i="2"/>
  <c r="J502" i="2"/>
  <c r="K502" i="2"/>
  <c r="I503" i="2"/>
  <c r="J503" i="2"/>
  <c r="K503" i="2"/>
  <c r="I504" i="2"/>
  <c r="J504" i="2"/>
  <c r="K504" i="2"/>
  <c r="I505" i="2"/>
  <c r="J505" i="2"/>
  <c r="K505" i="2"/>
  <c r="I506" i="2"/>
  <c r="J506" i="2"/>
  <c r="K506" i="2"/>
  <c r="K8" i="2"/>
  <c r="K9" i="2"/>
  <c r="K10" i="2"/>
  <c r="K11" i="2"/>
  <c r="K12" i="2"/>
  <c r="K13" i="2"/>
  <c r="K14" i="2"/>
  <c r="K15" i="2"/>
  <c r="I8" i="2"/>
  <c r="J8" i="2"/>
  <c r="I9" i="2"/>
  <c r="J9" i="2"/>
  <c r="I10" i="2"/>
  <c r="J10" i="2"/>
  <c r="I11" i="2"/>
  <c r="J11" i="2"/>
  <c r="I12" i="2"/>
  <c r="J12" i="2"/>
  <c r="I13" i="2"/>
  <c r="J13" i="2"/>
  <c r="I14" i="2"/>
  <c r="J14" i="2"/>
  <c r="I15" i="2"/>
  <c r="J15" i="2"/>
  <c r="K7" i="2"/>
  <c r="J7" i="2"/>
  <c r="I7" i="2"/>
  <c r="S8" i="2" l="1"/>
  <c r="T9" i="2"/>
  <c r="T10" i="2"/>
  <c r="S9" i="2"/>
  <c r="T8" i="2"/>
  <c r="R10" i="2"/>
  <c r="R11" i="2"/>
  <c r="S12" i="2"/>
  <c r="T12" i="2"/>
  <c r="T11" i="2"/>
  <c r="R9" i="2"/>
  <c r="S11" i="2"/>
  <c r="S10" i="2"/>
  <c r="R8" i="2"/>
  <c r="R12" i="2"/>
  <c r="L7" i="2"/>
</calcChain>
</file>

<file path=xl/sharedStrings.xml><?xml version="1.0" encoding="utf-8"?>
<sst xmlns="http://schemas.openxmlformats.org/spreadsheetml/2006/main" count="5225" uniqueCount="2436">
  <si>
    <t>Listing_Id</t>
  </si>
  <si>
    <t>Posting_Date</t>
  </si>
  <si>
    <t>Posting_Time</t>
  </si>
  <si>
    <t>Location</t>
  </si>
  <si>
    <t>Images</t>
  </si>
  <si>
    <t>Bookings</t>
  </si>
  <si>
    <t>Host_Type</t>
  </si>
  <si>
    <t>13/05/2019</t>
  </si>
  <si>
    <t>San Francisco</t>
  </si>
  <si>
    <t>Regular</t>
  </si>
  <si>
    <t>Amsterdam</t>
  </si>
  <si>
    <t>24/12/2018</t>
  </si>
  <si>
    <t>Barcelona</t>
  </si>
  <si>
    <t>14/10/2014</t>
  </si>
  <si>
    <t>Berlin</t>
  </si>
  <si>
    <t>Superhost</t>
  </si>
  <si>
    <t>21/07/2016</t>
  </si>
  <si>
    <t>Brussels</t>
  </si>
  <si>
    <t>14/05/2016</t>
  </si>
  <si>
    <t>Kyoto</t>
  </si>
  <si>
    <t>Madrid</t>
  </si>
  <si>
    <t>Tokyo</t>
  </si>
  <si>
    <t>14/01/2018</t>
  </si>
  <si>
    <t>Los Angeles</t>
  </si>
  <si>
    <t>Seattle</t>
  </si>
  <si>
    <t>Mexico City</t>
  </si>
  <si>
    <t>16/01/2015</t>
  </si>
  <si>
    <t>Milano</t>
  </si>
  <si>
    <t>Paris</t>
  </si>
  <si>
    <t>20/12/2018</t>
  </si>
  <si>
    <t>Osaka</t>
  </si>
  <si>
    <t>17/10/2015</t>
  </si>
  <si>
    <t>Rio</t>
  </si>
  <si>
    <t>28/07/2018</t>
  </si>
  <si>
    <t>Seoul</t>
  </si>
  <si>
    <t>23/02/2019</t>
  </si>
  <si>
    <t>Sao Paulo</t>
  </si>
  <si>
    <t>13/03/2015</t>
  </si>
  <si>
    <t>Roma</t>
  </si>
  <si>
    <t>Bengaluru</t>
  </si>
  <si>
    <t>20/06/2019</t>
  </si>
  <si>
    <t>New Delhi</t>
  </si>
  <si>
    <t>28/02/2017</t>
  </si>
  <si>
    <t>Chennai</t>
  </si>
  <si>
    <t>28/09/2016</t>
  </si>
  <si>
    <t>San Jose</t>
  </si>
  <si>
    <t>13/06/2017</t>
  </si>
  <si>
    <t>26/08/2017</t>
  </si>
  <si>
    <t>14/08/2017</t>
  </si>
  <si>
    <t>18/04/2015</t>
  </si>
  <si>
    <t>24/08/2016</t>
  </si>
  <si>
    <t>27/05/2018</t>
  </si>
  <si>
    <t>13/02/2018</t>
  </si>
  <si>
    <t>19/09/2017</t>
  </si>
  <si>
    <t>23/12/2014</t>
  </si>
  <si>
    <t>18/06/2017</t>
  </si>
  <si>
    <t>25/01/2016</t>
  </si>
  <si>
    <t>28/10/2018</t>
  </si>
  <si>
    <t>Berkeley</t>
  </si>
  <si>
    <t>16/02/2017</t>
  </si>
  <si>
    <t>Miami</t>
  </si>
  <si>
    <t>15/11/2016</t>
  </si>
  <si>
    <t>New York</t>
  </si>
  <si>
    <t>New Jersey</t>
  </si>
  <si>
    <t>Boston</t>
  </si>
  <si>
    <t>30/03/2017</t>
  </si>
  <si>
    <t>Sydney</t>
  </si>
  <si>
    <t>17/08/2017</t>
  </si>
  <si>
    <t>London</t>
  </si>
  <si>
    <t>20/09/2016</t>
  </si>
  <si>
    <t>San Diego</t>
  </si>
  <si>
    <t>28/10/2017</t>
  </si>
  <si>
    <t>Vancouver</t>
  </si>
  <si>
    <t>29/01/2017</t>
  </si>
  <si>
    <t>Mumbai</t>
  </si>
  <si>
    <t>30/07/2018</t>
  </si>
  <si>
    <t>Toronto</t>
  </si>
  <si>
    <t>Tunis</t>
  </si>
  <si>
    <t>30/11/2014</t>
  </si>
  <si>
    <t>23/04/2018</t>
  </si>
  <si>
    <t>18/11/2015</t>
  </si>
  <si>
    <t>18/04/2017</t>
  </si>
  <si>
    <t>30/10/2016</t>
  </si>
  <si>
    <t>15/05/2018</t>
  </si>
  <si>
    <t>15/09/2018</t>
  </si>
  <si>
    <t>22/12/2015</t>
  </si>
  <si>
    <t>14/07/2016</t>
  </si>
  <si>
    <t>23/11/2017</t>
  </si>
  <si>
    <t>18/08/2017</t>
  </si>
  <si>
    <t>28/03/2015</t>
  </si>
  <si>
    <t>15/03/2016</t>
  </si>
  <si>
    <t>Wellington</t>
  </si>
  <si>
    <t>17/11/2018</t>
  </si>
  <si>
    <t>Auckland</t>
  </si>
  <si>
    <t>30/09/2015</t>
  </si>
  <si>
    <t>Shanghai</t>
  </si>
  <si>
    <t>21/08/2016</t>
  </si>
  <si>
    <t>Cape Town</t>
  </si>
  <si>
    <t>Chicago</t>
  </si>
  <si>
    <t>23/08/2015</t>
  </si>
  <si>
    <t>Cambridge</t>
  </si>
  <si>
    <t>27/06/2019</t>
  </si>
  <si>
    <t>29/09/2018</t>
  </si>
  <si>
    <t>24/09/2017</t>
  </si>
  <si>
    <t>24/04/2015</t>
  </si>
  <si>
    <t>23/09/2016</t>
  </si>
  <si>
    <t>29/08/2015</t>
  </si>
  <si>
    <t>23/02/2018</t>
  </si>
  <si>
    <t>28/05/2018</t>
  </si>
  <si>
    <t>24/04/2018</t>
  </si>
  <si>
    <t>23/02/2016</t>
  </si>
  <si>
    <t>27/02/2017</t>
  </si>
  <si>
    <t>30/12/2017</t>
  </si>
  <si>
    <t>22/10/2014</t>
  </si>
  <si>
    <t>14/01/2019</t>
  </si>
  <si>
    <t>31/12/2018</t>
  </si>
  <si>
    <t>20/10/2018</t>
  </si>
  <si>
    <t>19/11/2014</t>
  </si>
  <si>
    <t>18/03/2016</t>
  </si>
  <si>
    <t>15/04/2016</t>
  </si>
  <si>
    <t>26/12/2017</t>
  </si>
  <si>
    <t>23/06/2017</t>
  </si>
  <si>
    <t>15/02/2017</t>
  </si>
  <si>
    <t>20/03/2018</t>
  </si>
  <si>
    <t>21/12/2018</t>
  </si>
  <si>
    <t>25/02/2017</t>
  </si>
  <si>
    <t>19/07/2015</t>
  </si>
  <si>
    <t>24/11/2018</t>
  </si>
  <si>
    <t>31/01/2017</t>
  </si>
  <si>
    <t>25/02/2015</t>
  </si>
  <si>
    <t>26/08/2019</t>
  </si>
  <si>
    <t>28/12/2018</t>
  </si>
  <si>
    <t>22/06/2019</t>
  </si>
  <si>
    <t>27/12/2017</t>
  </si>
  <si>
    <t>18/07/2017</t>
  </si>
  <si>
    <t>15/03/2019</t>
  </si>
  <si>
    <t>25/05/2019</t>
  </si>
  <si>
    <t>16/04/2018</t>
  </si>
  <si>
    <t>15/06/2017</t>
  </si>
  <si>
    <t>30/04/2018</t>
  </si>
  <si>
    <t>29/07/2015</t>
  </si>
  <si>
    <t>18/09/2015</t>
  </si>
  <si>
    <t>31/07/2017</t>
  </si>
  <si>
    <t>27/04/2015</t>
  </si>
  <si>
    <t>20/03/2016</t>
  </si>
  <si>
    <t>31/08/2016</t>
  </si>
  <si>
    <t>31/07/2019</t>
  </si>
  <si>
    <t>28/08/2018</t>
  </si>
  <si>
    <t>20/04/2019</t>
  </si>
  <si>
    <t>29/04/2019</t>
  </si>
  <si>
    <t>21/12/2014</t>
  </si>
  <si>
    <t>30/03/2019</t>
  </si>
  <si>
    <t>15/03/2017</t>
  </si>
  <si>
    <t>25/11/2017</t>
  </si>
  <si>
    <t>15/09/2016</t>
  </si>
  <si>
    <t>27/07/2018</t>
  </si>
  <si>
    <t>22/03/2015</t>
  </si>
  <si>
    <t>19/08/2015</t>
  </si>
  <si>
    <t>18/11/2017</t>
  </si>
  <si>
    <t>20/01/2019</t>
  </si>
  <si>
    <t>21/07/2019</t>
  </si>
  <si>
    <t>25/10/2015</t>
  </si>
  <si>
    <t>17/10/2018</t>
  </si>
  <si>
    <t>19/07/2019</t>
  </si>
  <si>
    <t>26/05/2018</t>
  </si>
  <si>
    <t>18/09/2014</t>
  </si>
  <si>
    <t>21/10/2015</t>
  </si>
  <si>
    <t>13/02/2017</t>
  </si>
  <si>
    <t>22/02/2018</t>
  </si>
  <si>
    <t>16/02/2016</t>
  </si>
  <si>
    <t>31/10/2015</t>
  </si>
  <si>
    <t>25/09/2018</t>
  </si>
  <si>
    <t>26/11/2015</t>
  </si>
  <si>
    <t>22/06/2018</t>
  </si>
  <si>
    <t>22/11/2016</t>
  </si>
  <si>
    <t>15/09/2014</t>
  </si>
  <si>
    <t>25/06/2018</t>
  </si>
  <si>
    <t>28/03/2016</t>
  </si>
  <si>
    <t>16/07/2015</t>
  </si>
  <si>
    <t>13/11/2016</t>
  </si>
  <si>
    <t>25/08/2015</t>
  </si>
  <si>
    <t>15/04/2017</t>
  </si>
  <si>
    <t>16/10/2014</t>
  </si>
  <si>
    <t>21/07/2017</t>
  </si>
  <si>
    <t>31/10/2014</t>
  </si>
  <si>
    <t>17/01/2019</t>
  </si>
  <si>
    <t>22/09/2017</t>
  </si>
  <si>
    <t>21/01/2019</t>
  </si>
  <si>
    <t>28/04/2016</t>
  </si>
  <si>
    <t>19/11/2015</t>
  </si>
  <si>
    <t>20/09/2018</t>
  </si>
  <si>
    <t>23/03/2019</t>
  </si>
  <si>
    <t>21/11/2018</t>
  </si>
  <si>
    <t>28/02/2015</t>
  </si>
  <si>
    <t>18/06/2015</t>
  </si>
  <si>
    <t>29/10/2017</t>
  </si>
  <si>
    <t>31/08/2014</t>
  </si>
  <si>
    <t>20/08/2018</t>
  </si>
  <si>
    <t>23/03/2016</t>
  </si>
  <si>
    <t>27/08/2017</t>
  </si>
  <si>
    <t>29/07/2016</t>
  </si>
  <si>
    <t>22/05/2016</t>
  </si>
  <si>
    <t>30/12/2018</t>
  </si>
  <si>
    <t>24/03/2017</t>
  </si>
  <si>
    <t>31/03/2018</t>
  </si>
  <si>
    <t>22/04/2016</t>
  </si>
  <si>
    <t>19/08/2016</t>
  </si>
  <si>
    <t>21/01/2017</t>
  </si>
  <si>
    <t>25/05/2016</t>
  </si>
  <si>
    <t>27/05/2017</t>
  </si>
  <si>
    <t>14/10/2016</t>
  </si>
  <si>
    <t>28/04/2017</t>
  </si>
  <si>
    <t>13/08/2019</t>
  </si>
  <si>
    <t>27/03/2016</t>
  </si>
  <si>
    <t>27/04/2019</t>
  </si>
  <si>
    <t>28/07/2017</t>
  </si>
  <si>
    <t>30/06/2019</t>
  </si>
  <si>
    <t>18/02/2018</t>
  </si>
  <si>
    <t>18/06/2016</t>
  </si>
  <si>
    <t>15/10/2014</t>
  </si>
  <si>
    <t>16/05/2018</t>
  </si>
  <si>
    <t>30/07/2019</t>
  </si>
  <si>
    <t>30/05/2018</t>
  </si>
  <si>
    <t>19/06/2017</t>
  </si>
  <si>
    <t>19/08/2018</t>
  </si>
  <si>
    <t>31/01/2015</t>
  </si>
  <si>
    <t>30/11/2015</t>
  </si>
  <si>
    <t>13/01/2015</t>
  </si>
  <si>
    <t>25/04/2019</t>
  </si>
  <si>
    <t>28/12/2015</t>
  </si>
  <si>
    <t>29/10/2015</t>
  </si>
  <si>
    <t>22/02/2016</t>
  </si>
  <si>
    <t>13/06/2019</t>
  </si>
  <si>
    <t>17/06/2015</t>
  </si>
  <si>
    <t>23/12/2017</t>
  </si>
  <si>
    <t>21/09/2014</t>
  </si>
  <si>
    <t>14/12/2017</t>
  </si>
  <si>
    <t>15/01/2016</t>
  </si>
  <si>
    <t>13/08/2016</t>
  </si>
  <si>
    <t>21/10/2016</t>
  </si>
  <si>
    <t>14/12/2018</t>
  </si>
  <si>
    <t>27/08/2018</t>
  </si>
  <si>
    <t>25/06/2017</t>
  </si>
  <si>
    <t>19/01/2017</t>
  </si>
  <si>
    <t>26/04/2019</t>
  </si>
  <si>
    <t>27/08/2019</t>
  </si>
  <si>
    <t>16/11/2016</t>
  </si>
  <si>
    <t>25/09/2015</t>
  </si>
  <si>
    <t>17/02/2015</t>
  </si>
  <si>
    <t>29/09/2014</t>
  </si>
  <si>
    <t>26/05/2016</t>
  </si>
  <si>
    <t>20/10/2017</t>
  </si>
  <si>
    <t>23/02/2015</t>
  </si>
  <si>
    <t>21/11/2016</t>
  </si>
  <si>
    <t>29/11/2016</t>
  </si>
  <si>
    <t>25/10/2018</t>
  </si>
  <si>
    <t>29/07/2019</t>
  </si>
  <si>
    <t>28/12/2014</t>
  </si>
  <si>
    <t>18/01/2019</t>
  </si>
  <si>
    <t>15/03/2018</t>
  </si>
  <si>
    <t>28/05/2017</t>
  </si>
  <si>
    <t>17/12/2018</t>
  </si>
  <si>
    <t>22/07/2017</t>
  </si>
  <si>
    <t>17/09/2017</t>
  </si>
  <si>
    <t>16/08/2018</t>
  </si>
  <si>
    <t>24/10/2015</t>
  </si>
  <si>
    <t>17/06/2017</t>
  </si>
  <si>
    <t>26/04/2018</t>
  </si>
  <si>
    <t>20/11/2014</t>
  </si>
  <si>
    <t>24/07/2018</t>
  </si>
  <si>
    <t>15/08/2015</t>
  </si>
  <si>
    <t>13/09/2014</t>
  </si>
  <si>
    <t>28/06/2016</t>
  </si>
  <si>
    <t>22/09/2018</t>
  </si>
  <si>
    <t>17/01/2015</t>
  </si>
  <si>
    <t>16/02/2015</t>
  </si>
  <si>
    <t>26/06/2019</t>
  </si>
  <si>
    <t>25/04/2015</t>
  </si>
  <si>
    <t>25/02/2016</t>
  </si>
  <si>
    <t>16/04/2015</t>
  </si>
  <si>
    <t>29/12/2014</t>
  </si>
  <si>
    <t>23/09/2015</t>
  </si>
  <si>
    <t>25/11/2015</t>
  </si>
  <si>
    <t>23/09/2017</t>
  </si>
  <si>
    <t>14/12/2014</t>
  </si>
  <si>
    <t>17/04/2017</t>
  </si>
  <si>
    <t>24/01/2019</t>
  </si>
  <si>
    <t>19/02/2015</t>
  </si>
  <si>
    <t>29/03/2016</t>
  </si>
  <si>
    <t>19/03/2019</t>
  </si>
  <si>
    <t>17/03/2018</t>
  </si>
  <si>
    <t>13/12/2017</t>
  </si>
  <si>
    <t>16/02/2019</t>
  </si>
  <si>
    <t>20/01/2017</t>
  </si>
  <si>
    <t>20/07/2018</t>
  </si>
  <si>
    <t>24/09/2018</t>
  </si>
  <si>
    <t>24/06/2017</t>
  </si>
  <si>
    <t>14/06/2016</t>
  </si>
  <si>
    <t>27/07/2017</t>
  </si>
  <si>
    <t>23/12/2018</t>
  </si>
  <si>
    <t>Date</t>
  </si>
  <si>
    <t>Open_Listings_0_2</t>
  </si>
  <si>
    <t>Open_Listings_3_5</t>
  </si>
  <si>
    <t>Open_Listings_6_10</t>
  </si>
  <si>
    <t>Open_Listings_11_15</t>
  </si>
  <si>
    <t>Open_Listings_16</t>
  </si>
  <si>
    <t>Property_Images</t>
  </si>
  <si>
    <t>Total_Listings</t>
  </si>
  <si>
    <t>Redundant_Listings</t>
  </si>
  <si>
    <t>0 to 2</t>
  </si>
  <si>
    <t>3 to 5</t>
  </si>
  <si>
    <t>6 to 10</t>
  </si>
  <si>
    <t>11 to 15</t>
  </si>
  <si>
    <t>15 to 20</t>
  </si>
  <si>
    <t>21 to 25</t>
  </si>
  <si>
    <t>26 to 30</t>
  </si>
  <si>
    <t>&gt; 30</t>
  </si>
  <si>
    <t>Month</t>
  </si>
  <si>
    <t>year</t>
  </si>
  <si>
    <t>month</t>
  </si>
  <si>
    <t>Day</t>
  </si>
  <si>
    <t>DATE</t>
  </si>
  <si>
    <t>0--2</t>
  </si>
  <si>
    <t>3--5</t>
  </si>
  <si>
    <t>6--10</t>
  </si>
  <si>
    <t>11--15</t>
  </si>
  <si>
    <t>&gt;16</t>
  </si>
  <si>
    <t>Total</t>
  </si>
  <si>
    <t>Open</t>
  </si>
  <si>
    <t>More photos are better if each photos add values</t>
  </si>
  <si>
    <t>Step 4: Add a descriptive and catchy caption to each photo</t>
  </si>
  <si>
    <t xml:space="preserve">Step 1: Make sure the ?photos? are of great quality </t>
  </si>
  <si>
    <t>Step 2: Add enough photos to visualize every aspect of the ?experience</t>
  </si>
  <si>
    <t xml:space="preserve">Step 3: Put the photos in order of attractiveness and ?importance? </t>
  </si>
  <si>
    <t xml:space="preserve">Landscape </t>
  </si>
  <si>
    <t>Not too messy</t>
  </si>
  <si>
    <t>Not blurred</t>
  </si>
  <si>
    <t>Sunrays not direct (Not too light / dark)</t>
  </si>
  <si>
    <t>Basic portfolio of photos for Airbnb listings</t>
  </si>
  <si>
    <t>3--5 &gt; living room, bedroom, hallway, kitchen</t>
  </si>
  <si>
    <t>3--5 &gt; Outside Areas &gt; Balconies, Patios, Roof, Gardens</t>
  </si>
  <si>
    <t>1 Entrance to buliding from street</t>
  </si>
  <si>
    <t>Few photos showing house from all angles</t>
  </si>
  <si>
    <t>5 photos of the neighborhood showcasing fav spot, tourist highlights, activities</t>
  </si>
  <si>
    <t>Other</t>
  </si>
  <si>
    <t>Speedtest WIFI</t>
  </si>
  <si>
    <t>Lookup directions from tourist highlists</t>
  </si>
  <si>
    <t>How to reacg pic</t>
  </si>
  <si>
    <t>Add screenshot some of reviews/ratings</t>
  </si>
  <si>
    <t>Add photo of you and your past guests</t>
  </si>
  <si>
    <t>Add text if wants to highlight some aspects</t>
  </si>
  <si>
    <t>Step 2</t>
  </si>
  <si>
    <t>Step 3</t>
  </si>
  <si>
    <t xml:space="preserve">Put your most attractive photo first </t>
  </si>
  <si>
    <t>Divide the other photos in categories</t>
  </si>
  <si>
    <t>For each category, pick the most attractive photo</t>
  </si>
  <si>
    <t>Rank the category winners in order of attractiveness and put these pictures first</t>
  </si>
  <si>
    <t xml:space="preserve">Add the rest of the photos, grouped by category </t>
  </si>
  <si>
    <t>Step 4</t>
  </si>
  <si>
    <t>y=a*(1-exp(^-cx))</t>
  </si>
  <si>
    <t>c</t>
  </si>
  <si>
    <t>a</t>
  </si>
  <si>
    <t>?</t>
  </si>
  <si>
    <t>80% of bookings are happening from sites where numbers of images posting is &gt;11</t>
  </si>
  <si>
    <t>1.financial.billing_claims</t>
  </si>
  <si>
    <t>2.financial.insurance</t>
  </si>
  <si>
    <t>3. patient_care.appointments</t>
  </si>
  <si>
    <t>4.Care_plans</t>
  </si>
  <si>
    <t>5.Encounters_visits</t>
  </si>
  <si>
    <t>6. patient_care.lab_results</t>
  </si>
  <si>
    <t>7. patient_care.medical_history</t>
  </si>
  <si>
    <t>8. medication_records</t>
  </si>
  <si>
    <t>9.outcomes_data</t>
  </si>
  <si>
    <t>10. patient_information</t>
  </si>
  <si>
    <t>11. procedures</t>
  </si>
  <si>
    <t>12. Vitals</t>
  </si>
  <si>
    <t>13. diagnosis_codes</t>
  </si>
  <si>
    <t>14. provider_information</t>
  </si>
  <si>
    <t>15. staff_records</t>
  </si>
  <si>
    <t>16. Doctors_Personal_Info</t>
  </si>
  <si>
    <t>17. Prescriptions</t>
  </si>
  <si>
    <t>18. Call Activity</t>
  </si>
  <si>
    <t>Claim ID</t>
  </si>
  <si>
    <t>Patient ID</t>
  </si>
  <si>
    <t>Billing Amount</t>
  </si>
  <si>
    <t>Claim Status</t>
  </si>
  <si>
    <t>Claim Date</t>
  </si>
  <si>
    <t>Insurance ID</t>
  </si>
  <si>
    <t>Insurance Provider</t>
  </si>
  <si>
    <t>Policy Number</t>
  </si>
  <si>
    <t>Coverage Start Date</t>
  </si>
  <si>
    <t>Coverage End Date</t>
  </si>
  <si>
    <t>Appointment ID</t>
  </si>
  <si>
    <t>Doctor ID</t>
  </si>
  <si>
    <t>Appointment Date</t>
  </si>
  <si>
    <t>Appointment Time</t>
  </si>
  <si>
    <t>Reason</t>
  </si>
  <si>
    <t>Status</t>
  </si>
  <si>
    <t>Care Plan ID</t>
  </si>
  <si>
    <t>Diagnosis</t>
  </si>
  <si>
    <t>Treatment</t>
  </si>
  <si>
    <t>Start Date</t>
  </si>
  <si>
    <t>End Date</t>
  </si>
  <si>
    <t>Visit ID</t>
  </si>
  <si>
    <t>Visit Date</t>
  </si>
  <si>
    <t>Reason for Visit</t>
  </si>
  <si>
    <t>Lab ID</t>
  </si>
  <si>
    <t>Test Date</t>
  </si>
  <si>
    <t>Test Type</t>
  </si>
  <si>
    <t>Result</t>
  </si>
  <si>
    <t>Normal Range</t>
  </si>
  <si>
    <t>Unit</t>
  </si>
  <si>
    <t>History ID</t>
  </si>
  <si>
    <t>Condition</t>
  </si>
  <si>
    <t>Diagnosis Date</t>
  </si>
  <si>
    <t>Notes</t>
  </si>
  <si>
    <t>Medication ID</t>
  </si>
  <si>
    <t>Medication Name</t>
  </si>
  <si>
    <t>Dosage</t>
  </si>
  <si>
    <t>Frequency</t>
  </si>
  <si>
    <t>Prescribing Provider</t>
  </si>
  <si>
    <t>Outcome ID</t>
  </si>
  <si>
    <t>Treatment ID</t>
  </si>
  <si>
    <t>Outcome Measure</t>
  </si>
  <si>
    <t>Outcome Value</t>
  </si>
  <si>
    <t>Date Collected</t>
  </si>
  <si>
    <t>Provider ID</t>
  </si>
  <si>
    <t>First Name</t>
  </si>
  <si>
    <t>Last Name</t>
  </si>
  <si>
    <t>DOB</t>
  </si>
  <si>
    <t>Gender</t>
  </si>
  <si>
    <t>Address</t>
  </si>
  <si>
    <t>Phone Number</t>
  </si>
  <si>
    <t>Email</t>
  </si>
  <si>
    <t>Procedure ID</t>
  </si>
  <si>
    <t>Procedure Name</t>
  </si>
  <si>
    <t>Procedure Date</t>
  </si>
  <si>
    <t>Vital ID</t>
  </si>
  <si>
    <t>Vital Type</t>
  </si>
  <si>
    <t>Vital Value</t>
  </si>
  <si>
    <t>Measurement Date</t>
  </si>
  <si>
    <t>Diagnosis Code</t>
  </si>
  <si>
    <t>Description</t>
  </si>
  <si>
    <t>Category</t>
  </si>
  <si>
    <t>Provider Name</t>
  </si>
  <si>
    <t>Specialty</t>
  </si>
  <si>
    <t>Staff ID</t>
  </si>
  <si>
    <t>Staff Name</t>
  </si>
  <si>
    <t>Role</t>
  </si>
  <si>
    <t>Department</t>
  </si>
  <si>
    <t>Hire Date</t>
  </si>
  <si>
    <t>Contact Number</t>
  </si>
  <si>
    <t>doctor_id</t>
  </si>
  <si>
    <t>first_name</t>
  </si>
  <si>
    <t>last_name</t>
  </si>
  <si>
    <t>specialty</t>
  </si>
  <si>
    <t>phone_number</t>
  </si>
  <si>
    <t>email</t>
  </si>
  <si>
    <t>license_number</t>
  </si>
  <si>
    <t>years_of_experience</t>
  </si>
  <si>
    <t>prescription_id</t>
  </si>
  <si>
    <t>doctor_name</t>
  </si>
  <si>
    <t>patient_name</t>
  </si>
  <si>
    <t>hospital_name</t>
  </si>
  <si>
    <t>visit_date</t>
  </si>
  <si>
    <t>drug_name</t>
  </si>
  <si>
    <t>drug_dosage</t>
  </si>
  <si>
    <t>activity_id</t>
  </si>
  <si>
    <t>mr_id</t>
  </si>
  <si>
    <t>mr_name</t>
  </si>
  <si>
    <t>visit_purpose</t>
  </si>
  <si>
    <t>Health Care Tables - NHS/IQVIA/SHS</t>
  </si>
  <si>
    <t>Approved</t>
  </si>
  <si>
    <t>HealthFirst</t>
  </si>
  <si>
    <t>HF12345</t>
  </si>
  <si>
    <t>Routine Checkup</t>
  </si>
  <si>
    <t>Confirmed</t>
  </si>
  <si>
    <t>Hypertension</t>
  </si>
  <si>
    <t>Medication Management</t>
  </si>
  <si>
    <t>Active</t>
  </si>
  <si>
    <t>Healthy</t>
  </si>
  <si>
    <t>N/A</t>
  </si>
  <si>
    <t>Complete Blood Count</t>
  </si>
  <si>
    <t>4.5-6.0</t>
  </si>
  <si>
    <t>million/µL</t>
  </si>
  <si>
    <t>Under medication</t>
  </si>
  <si>
    <t>Lisinopril</t>
  </si>
  <si>
    <t>10 mg</t>
  </si>
  <si>
    <t>Once daily</t>
  </si>
  <si>
    <t>Dr. Smith</t>
  </si>
  <si>
    <t>Blood Pressure</t>
  </si>
  <si>
    <t>120/80</t>
  </si>
  <si>
    <t>P01</t>
  </si>
  <si>
    <t>John</t>
  </si>
  <si>
    <t>Doe</t>
  </si>
  <si>
    <t>M</t>
  </si>
  <si>
    <t>123 Main St, City A</t>
  </si>
  <si>
    <t>123-456-7890</t>
  </si>
  <si>
    <t>john.doe@example.com</t>
  </si>
  <si>
    <t>INS001</t>
  </si>
  <si>
    <t>Blood Test</t>
  </si>
  <si>
    <t>Completed</t>
  </si>
  <si>
    <t>Routine check</t>
  </si>
  <si>
    <t>Normal</t>
  </si>
  <si>
    <t>A00</t>
  </si>
  <si>
    <t>Cholera</t>
  </si>
  <si>
    <t>Infectious</t>
  </si>
  <si>
    <t>P0001</t>
  </si>
  <si>
    <t>Dr. John Smith</t>
  </si>
  <si>
    <t>General Practitioner</t>
  </si>
  <si>
    <t>555-0199</t>
  </si>
  <si>
    <t>john.smith@example.com</t>
  </si>
  <si>
    <t>S0001</t>
  </si>
  <si>
    <t>Alice Johnson</t>
  </si>
  <si>
    <t>Nurse</t>
  </si>
  <si>
    <t>Nursing</t>
  </si>
  <si>
    <t>555-0190</t>
  </si>
  <si>
    <t>Alice</t>
  </si>
  <si>
    <t>Johnson</t>
  </si>
  <si>
    <t>Oncology</t>
  </si>
  <si>
    <t>555-0101</t>
  </si>
  <si>
    <t>alice.johnson@hospital.com</t>
  </si>
  <si>
    <t>ONC1001</t>
  </si>
  <si>
    <t>City Hospital</t>
  </si>
  <si>
    <t>Imfinzi</t>
  </si>
  <si>
    <t>10 mg/kg</t>
  </si>
  <si>
    <t>John Miller</t>
  </si>
  <si>
    <t>Discuss new clinical studies</t>
  </si>
  <si>
    <t>Pending</t>
  </si>
  <si>
    <t>CarePlus</t>
  </si>
  <si>
    <t>CP12346</t>
  </si>
  <si>
    <t>Flu Symptoms</t>
  </si>
  <si>
    <t>Cancelled</t>
  </si>
  <si>
    <t>Diabetes</t>
  </si>
  <si>
    <t>Insulin Therapy</t>
  </si>
  <si>
    <t>Fever</t>
  </si>
  <si>
    <t>Viral Infection</t>
  </si>
  <si>
    <t>Rest and Hydration</t>
  </si>
  <si>
    <t>Glucose Level</t>
  </si>
  <si>
    <t>70-100</t>
  </si>
  <si>
    <t>mg/dL</t>
  </si>
  <si>
    <t>Diabetes Mellitus</t>
  </si>
  <si>
    <t>Controlled with insulin</t>
  </si>
  <si>
    <t>Metformin</t>
  </si>
  <si>
    <t>500 mg</t>
  </si>
  <si>
    <t>Twice daily</t>
  </si>
  <si>
    <t>Dr. Johnson</t>
  </si>
  <si>
    <t>HbA1c</t>
  </si>
  <si>
    <t>P02</t>
  </si>
  <si>
    <t>Jane</t>
  </si>
  <si>
    <t>Smith</t>
  </si>
  <si>
    <t>F</t>
  </si>
  <si>
    <t>456 Elm St, City B</t>
  </si>
  <si>
    <t>234-567-8901</t>
  </si>
  <si>
    <t>jane.smith@example.com</t>
  </si>
  <si>
    <t>INS002</t>
  </si>
  <si>
    <t>X-Ray</t>
  </si>
  <si>
    <t>Chest X-Ray</t>
  </si>
  <si>
    <t>Heart Rate</t>
  </si>
  <si>
    <t>A01</t>
  </si>
  <si>
    <t>Typhoid and paratyphoid fever</t>
  </si>
  <si>
    <t>P0002</t>
  </si>
  <si>
    <t>Dr. Emily Johnson</t>
  </si>
  <si>
    <t>Cardiologist</t>
  </si>
  <si>
    <t>555-0123</t>
  </si>
  <si>
    <t>emily.johnson@example.com</t>
  </si>
  <si>
    <t>S0002</t>
  </si>
  <si>
    <t>Bob Smith</t>
  </si>
  <si>
    <t>Physician</t>
  </si>
  <si>
    <t>Internal Medicine</t>
  </si>
  <si>
    <t>Bob</t>
  </si>
  <si>
    <t>555-0102</t>
  </si>
  <si>
    <t>bob.smith@hospital.com</t>
  </si>
  <si>
    <t>ONC1002</t>
  </si>
  <si>
    <t>Dr. Brown</t>
  </si>
  <si>
    <t>Bob Williams</t>
  </si>
  <si>
    <t>Green Valley Clinic</t>
  </si>
  <si>
    <t>Tagrisso</t>
  </si>
  <si>
    <t>80 mg</t>
  </si>
  <si>
    <t>Sarah Brown</t>
  </si>
  <si>
    <t>Introduce dosage improvements</t>
  </si>
  <si>
    <t>Table Name</t>
  </si>
  <si>
    <t>Schema Name</t>
  </si>
  <si>
    <t>Columns</t>
  </si>
  <si>
    <t>Rejected</t>
  </si>
  <si>
    <t>MediCare</t>
  </si>
  <si>
    <t>MC12347</t>
  </si>
  <si>
    <t>Follow-up</t>
  </si>
  <si>
    <t>Asthma</t>
  </si>
  <si>
    <t>Inhaler Prescription</t>
  </si>
  <si>
    <t>Cough</t>
  </si>
  <si>
    <t>Bronchitis</t>
  </si>
  <si>
    <t>Cough Suppressant</t>
  </si>
  <si>
    <t>Lipid Panel</t>
  </si>
  <si>
    <t>&lt;200</t>
  </si>
  <si>
    <t>Uses inhaler as needed</t>
  </si>
  <si>
    <t>Albuterol</t>
  </si>
  <si>
    <t>90 mcg</t>
  </si>
  <si>
    <t>As needed</t>
  </si>
  <si>
    <t>Dr. Williams</t>
  </si>
  <si>
    <t>Cholesterol</t>
  </si>
  <si>
    <t>P03</t>
  </si>
  <si>
    <t>Emily</t>
  </si>
  <si>
    <t>789 Oak St, City C</t>
  </si>
  <si>
    <t>345-678-9012</t>
  </si>
  <si>
    <t>INS003</t>
  </si>
  <si>
    <t>MRI Scan</t>
  </si>
  <si>
    <t>Brain MRI</t>
  </si>
  <si>
    <t>Temperature</t>
  </si>
  <si>
    <t>A02</t>
  </si>
  <si>
    <t>Other salmonella infections</t>
  </si>
  <si>
    <t>P0003</t>
  </si>
  <si>
    <t>Dr. Michael Brown</t>
  </si>
  <si>
    <t>Neurologist</t>
  </si>
  <si>
    <t>555-0456</t>
  </si>
  <si>
    <t>michael.brown@example.com</t>
  </si>
  <si>
    <t>S0003</t>
  </si>
  <si>
    <t>Charlie Brown</t>
  </si>
  <si>
    <t>Surgeon</t>
  </si>
  <si>
    <t>Surgery</t>
  </si>
  <si>
    <t>Carol</t>
  </si>
  <si>
    <t>Lee</t>
  </si>
  <si>
    <t>555-0103</t>
  </si>
  <si>
    <t>carol.lee@hospital.com</t>
  </si>
  <si>
    <t>ONC1003</t>
  </si>
  <si>
    <t>Clara Brown</t>
  </si>
  <si>
    <t>Mike Johnson</t>
  </si>
  <si>
    <t>Dr. Wilson</t>
  </si>
  <si>
    <t>Downtown Hospital</t>
  </si>
  <si>
    <t>Review prescription guidelines</t>
  </si>
  <si>
    <t>Billing and Claims</t>
  </si>
  <si>
    <t>financial</t>
  </si>
  <si>
    <t>financial.billing_claims</t>
  </si>
  <si>
    <t>Contains records of billing transactions and claims processed for patient services.</t>
  </si>
  <si>
    <r>
      <t>Patient_ID</t>
    </r>
    <r>
      <rPr>
        <sz val="11"/>
        <color theme="1"/>
        <rFont val="Calibri"/>
        <family val="2"/>
        <scheme val="minor"/>
      </rPr>
      <t xml:space="preserve">, </t>
    </r>
    <r>
      <rPr>
        <sz val="10"/>
        <color theme="1"/>
        <rFont val="Arial Unicode MS"/>
        <family val="2"/>
      </rPr>
      <t>First_Name</t>
    </r>
    <r>
      <rPr>
        <sz val="11"/>
        <color theme="1"/>
        <rFont val="Calibri"/>
        <family val="2"/>
        <scheme val="minor"/>
      </rPr>
      <t xml:space="preserve">, </t>
    </r>
    <r>
      <rPr>
        <sz val="10"/>
        <color theme="1"/>
        <rFont val="Arial Unicode MS"/>
        <family val="2"/>
      </rPr>
      <t>Last_Name</t>
    </r>
    <r>
      <rPr>
        <sz val="11"/>
        <color theme="1"/>
        <rFont val="Calibri"/>
        <family val="2"/>
        <scheme val="minor"/>
      </rPr>
      <t xml:space="preserve">, </t>
    </r>
    <r>
      <rPr>
        <sz val="10"/>
        <color theme="1"/>
        <rFont val="Arial Unicode MS"/>
        <family val="2"/>
      </rPr>
      <t>DOB</t>
    </r>
    <r>
      <rPr>
        <sz val="11"/>
        <color theme="1"/>
        <rFont val="Calibri"/>
        <family val="2"/>
        <scheme val="minor"/>
      </rPr>
      <t xml:space="preserve">, </t>
    </r>
    <r>
      <rPr>
        <sz val="10"/>
        <color theme="1"/>
        <rFont val="Arial Unicode MS"/>
        <family val="2"/>
      </rPr>
      <t>Gender</t>
    </r>
    <r>
      <rPr>
        <sz val="11"/>
        <color theme="1"/>
        <rFont val="Calibri"/>
        <family val="2"/>
        <scheme val="minor"/>
      </rPr>
      <t xml:space="preserve">, </t>
    </r>
    <r>
      <rPr>
        <sz val="10"/>
        <color theme="1"/>
        <rFont val="Arial Unicode MS"/>
        <family val="2"/>
      </rPr>
      <t>Address</t>
    </r>
    <r>
      <rPr>
        <sz val="11"/>
        <color theme="1"/>
        <rFont val="Calibri"/>
        <family val="2"/>
        <scheme val="minor"/>
      </rPr>
      <t xml:space="preserve">, </t>
    </r>
    <r>
      <rPr>
        <sz val="10"/>
        <color theme="1"/>
        <rFont val="Arial Unicode MS"/>
        <family val="2"/>
      </rPr>
      <t>Phone</t>
    </r>
    <r>
      <rPr>
        <sz val="11"/>
        <color theme="1"/>
        <rFont val="Calibri"/>
        <family val="2"/>
        <scheme val="minor"/>
      </rPr>
      <t xml:space="preserve">, </t>
    </r>
    <r>
      <rPr>
        <sz val="10"/>
        <color theme="1"/>
        <rFont val="Arial Unicode MS"/>
        <family val="2"/>
      </rPr>
      <t>Email</t>
    </r>
  </si>
  <si>
    <t>Blue Shield</t>
  </si>
  <si>
    <t>BS12348</t>
  </si>
  <si>
    <t>No Show</t>
  </si>
  <si>
    <t>Osteoarthritis</t>
  </si>
  <si>
    <t>Physical Therapy</t>
  </si>
  <si>
    <t>Back Pain</t>
  </si>
  <si>
    <t>Muscle Strain</t>
  </si>
  <si>
    <t>Thyroid Function Test</t>
  </si>
  <si>
    <t>0.5-4.5</t>
  </si>
  <si>
    <t>µIU/mL</t>
  </si>
  <si>
    <t>Hyperlipidemia</t>
  </si>
  <si>
    <t>Diet modification recommended</t>
  </si>
  <si>
    <t>Atorvastatin</t>
  </si>
  <si>
    <t>20 mg</t>
  </si>
  <si>
    <t>Weight</t>
  </si>
  <si>
    <t>Michael</t>
  </si>
  <si>
    <t>Brown</t>
  </si>
  <si>
    <t>321 Pine St, City D</t>
  </si>
  <si>
    <t>456-789-0123</t>
  </si>
  <si>
    <t>INS004</t>
  </si>
  <si>
    <t>CT Scan</t>
  </si>
  <si>
    <t>Abdominal scan</t>
  </si>
  <si>
    <t>130/85</t>
  </si>
  <si>
    <t>Elevated</t>
  </si>
  <si>
    <t>A03</t>
  </si>
  <si>
    <t>Shigellosis</t>
  </si>
  <si>
    <t>P0004</t>
  </si>
  <si>
    <t>Dr. Sarah Davis</t>
  </si>
  <si>
    <t>Dermatologist</t>
  </si>
  <si>
    <t>555-0789</t>
  </si>
  <si>
    <t>sarah.davis@example.com</t>
  </si>
  <si>
    <t>S0004</t>
  </si>
  <si>
    <t>Dana White</t>
  </si>
  <si>
    <t>Anesthetist</t>
  </si>
  <si>
    <t>David</t>
  </si>
  <si>
    <t>Kim</t>
  </si>
  <si>
    <t>555-0104</t>
  </si>
  <si>
    <t>david.kim@hospital.com</t>
  </si>
  <si>
    <t>ONC1004</t>
  </si>
  <si>
    <t>Dan Miller</t>
  </si>
  <si>
    <t>Lisa Garcia</t>
  </si>
  <si>
    <t>Dr. Lee</t>
  </si>
  <si>
    <t>Riverfront Hospital</t>
  </si>
  <si>
    <t>Present new drug formulations</t>
  </si>
  <si>
    <t>Insurance Information</t>
  </si>
  <si>
    <t>financial.insurance_information</t>
  </si>
  <si>
    <t>Stores details about patients' insurance coverage, policy numbers, and providers.</t>
  </si>
  <si>
    <r>
      <t>History_ID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Condition</t>
    </r>
    <r>
      <rPr>
        <sz val="11"/>
        <color theme="1"/>
        <rFont val="Calibri"/>
        <family val="2"/>
        <scheme val="minor"/>
      </rPr>
      <t xml:space="preserve">, </t>
    </r>
    <r>
      <rPr>
        <sz val="10"/>
        <color theme="1"/>
        <rFont val="Arial Unicode MS"/>
        <family val="2"/>
      </rPr>
      <t>Diagnosis_Date</t>
    </r>
    <r>
      <rPr>
        <sz val="11"/>
        <color theme="1"/>
        <rFont val="Calibri"/>
        <family val="2"/>
        <scheme val="minor"/>
      </rPr>
      <t xml:space="preserve">, </t>
    </r>
    <r>
      <rPr>
        <sz val="10"/>
        <color theme="1"/>
        <rFont val="Arial Unicode MS"/>
        <family val="2"/>
      </rPr>
      <t>Allergies</t>
    </r>
    <r>
      <rPr>
        <sz val="11"/>
        <color theme="1"/>
        <rFont val="Calibri"/>
        <family val="2"/>
        <scheme val="minor"/>
      </rPr>
      <t xml:space="preserve">, </t>
    </r>
    <r>
      <rPr>
        <sz val="10"/>
        <color theme="1"/>
        <rFont val="Arial Unicode MS"/>
        <family val="2"/>
      </rPr>
      <t>Surgeries</t>
    </r>
  </si>
  <si>
    <t>Aetna</t>
  </si>
  <si>
    <t>A12349</t>
  </si>
  <si>
    <t>Prescription Renewal</t>
  </si>
  <si>
    <t>Depression</t>
  </si>
  <si>
    <t>Counseling</t>
  </si>
  <si>
    <t>Allergy Symptoms</t>
  </si>
  <si>
    <t>Allergic Rhinitis</t>
  </si>
  <si>
    <t>Antihistamines</t>
  </si>
  <si>
    <t>Liver Function Test</t>
  </si>
  <si>
    <t>0-40</t>
  </si>
  <si>
    <t>U/L</t>
  </si>
  <si>
    <t>Pain management ongoing</t>
  </si>
  <si>
    <t>Ibuprofen</t>
  </si>
  <si>
    <t>400 mg</t>
  </si>
  <si>
    <t>Every 8 hours</t>
  </si>
  <si>
    <t>Dr. Davis</t>
  </si>
  <si>
    <t>Pain Scale</t>
  </si>
  <si>
    <t>P04</t>
  </si>
  <si>
    <t>Sarah</t>
  </si>
  <si>
    <t>Davis</t>
  </si>
  <si>
    <t>654 Maple St, City E</t>
  </si>
  <si>
    <t>567-890-1234</t>
  </si>
  <si>
    <t>INS005</t>
  </si>
  <si>
    <t>Ultrasound</t>
  </si>
  <si>
    <t>Kidney ultrasound</t>
  </si>
  <si>
    <t>A04</t>
  </si>
  <si>
    <t>Other bacterial intestinal infections</t>
  </si>
  <si>
    <t>P0005</t>
  </si>
  <si>
    <t>Dr. David Wilson</t>
  </si>
  <si>
    <t>Pediatrician</t>
  </si>
  <si>
    <t>555-0345</t>
  </si>
  <si>
    <t>david.wilson@example.com</t>
  </si>
  <si>
    <t>S0005</t>
  </si>
  <si>
    <t>Eva Green</t>
  </si>
  <si>
    <t>Pharmacist</t>
  </si>
  <si>
    <t>Pharmacy</t>
  </si>
  <si>
    <t>Emma</t>
  </si>
  <si>
    <t>Garcia</t>
  </si>
  <si>
    <t>555-0105</t>
  </si>
  <si>
    <t>emma.garcia@hospital.com</t>
  </si>
  <si>
    <t>ONC1005</t>
  </si>
  <si>
    <t>Emma Davis</t>
  </si>
  <si>
    <t>Tom White</t>
  </si>
  <si>
    <t>Provide patient case studies</t>
  </si>
  <si>
    <t>Appointments</t>
  </si>
  <si>
    <t>patient_care</t>
  </si>
  <si>
    <t>patient_care.appointments</t>
  </si>
  <si>
    <t>Records information about patient appointments, including dates, times, and providers.</t>
  </si>
  <si>
    <r>
      <t>Visit_ID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Visit_Date</t>
    </r>
    <r>
      <rPr>
        <sz val="11"/>
        <color theme="1"/>
        <rFont val="Calibri"/>
        <family val="2"/>
        <scheme val="minor"/>
      </rPr>
      <t xml:space="preserve">, </t>
    </r>
    <r>
      <rPr>
        <sz val="10"/>
        <color theme="1"/>
        <rFont val="Arial Unicode MS"/>
        <family val="2"/>
      </rPr>
      <t>Reason_For_Visit</t>
    </r>
    <r>
      <rPr>
        <sz val="11"/>
        <color theme="1"/>
        <rFont val="Calibri"/>
        <family val="2"/>
        <scheme val="minor"/>
      </rPr>
      <t xml:space="preserve">, </t>
    </r>
    <r>
      <rPr>
        <sz val="10"/>
        <color theme="1"/>
        <rFont val="Arial Unicode MS"/>
        <family val="2"/>
      </rPr>
      <t>Provider_ID</t>
    </r>
    <r>
      <rPr>
        <sz val="11"/>
        <color theme="1"/>
        <rFont val="Calibri"/>
        <family val="2"/>
        <scheme val="minor"/>
      </rPr>
      <t xml:space="preserve">, </t>
    </r>
    <r>
      <rPr>
        <sz val="10"/>
        <color theme="1"/>
        <rFont val="Arial Unicode MS"/>
        <family val="2"/>
      </rPr>
      <t>Outcome</t>
    </r>
  </si>
  <si>
    <t>United Health</t>
  </si>
  <si>
    <t>UH12350</t>
  </si>
  <si>
    <t>Skin Rash</t>
  </si>
  <si>
    <t>Heart Disease</t>
  </si>
  <si>
    <t>Cardiac Rehabilitation</t>
  </si>
  <si>
    <t>Annual Physical</t>
  </si>
  <si>
    <t>Urinalysis</t>
  </si>
  <si>
    <t>Negative</t>
  </si>
  <si>
    <t>-</t>
  </si>
  <si>
    <t>Regular check-ups required</t>
  </si>
  <si>
    <t>Furosemide</t>
  </si>
  <si>
    <t>40 mg</t>
  </si>
  <si>
    <t>P05</t>
  </si>
  <si>
    <t>Wilson</t>
  </si>
  <si>
    <t>987 Cedar St, City F</t>
  </si>
  <si>
    <t>678-901-2345</t>
  </si>
  <si>
    <t>INS006</t>
  </si>
  <si>
    <t>In Progress</t>
  </si>
  <si>
    <t>Rehabilitation</t>
  </si>
  <si>
    <t>Slightly Elevated</t>
  </si>
  <si>
    <t>A05</t>
  </si>
  <si>
    <t>Other bacterial foodborne intoxications</t>
  </si>
  <si>
    <t>P0006</t>
  </si>
  <si>
    <t>Dr. Jennifer Garcia</t>
  </si>
  <si>
    <t>Endocrinologist</t>
  </si>
  <si>
    <t>555-0678</t>
  </si>
  <si>
    <t>jennifer.garcia@example.com</t>
  </si>
  <si>
    <t>S0006</t>
  </si>
  <si>
    <t>Frank Black</t>
  </si>
  <si>
    <t>Radiologist</t>
  </si>
  <si>
    <t>Radiology</t>
  </si>
  <si>
    <t>Frank</t>
  </si>
  <si>
    <t>White</t>
  </si>
  <si>
    <t>555-0106</t>
  </si>
  <si>
    <t>frank.white@hospital.com</t>
  </si>
  <si>
    <t>ONC1006</t>
  </si>
  <si>
    <t>Frank Garcia</t>
  </si>
  <si>
    <t>Emma Robinson</t>
  </si>
  <si>
    <t>Dr. Patel</t>
  </si>
  <si>
    <t>Central Hospital</t>
  </si>
  <si>
    <t>Share patient support programs</t>
  </si>
  <si>
    <t>Care Plans</t>
  </si>
  <si>
    <t>patient_care.care_plans</t>
  </si>
  <si>
    <t>Contains patient-specific care plans, including treatment goals and interventions.</t>
  </si>
  <si>
    <r>
      <t>Diagnosis_Code</t>
    </r>
    <r>
      <rPr>
        <sz val="11"/>
        <color theme="1"/>
        <rFont val="Calibri"/>
        <family val="2"/>
        <scheme val="minor"/>
      </rPr>
      <t xml:space="preserve">, </t>
    </r>
    <r>
      <rPr>
        <sz val="10"/>
        <color theme="1"/>
        <rFont val="Arial Unicode MS"/>
        <family val="2"/>
      </rPr>
      <t>Description</t>
    </r>
  </si>
  <si>
    <t>Cigna</t>
  </si>
  <si>
    <t>CI12351</t>
  </si>
  <si>
    <t>Allergy Consultation</t>
  </si>
  <si>
    <t>Rescheduled</t>
  </si>
  <si>
    <t>Anxiety</t>
  </si>
  <si>
    <t>Cognitive Behavioral Therapy</t>
  </si>
  <si>
    <t>Shortness of Breath</t>
  </si>
  <si>
    <t>Inhaler</t>
  </si>
  <si>
    <t>Kidney Function Test</t>
  </si>
  <si>
    <t>0.6-1.2</t>
  </si>
  <si>
    <t>Chronic Kidney Disease</t>
  </si>
  <si>
    <t>Monitored by nephrologist</t>
  </si>
  <si>
    <t>Levothyroxine</t>
  </si>
  <si>
    <t>75 mcg</t>
  </si>
  <si>
    <t>Dr. Miller</t>
  </si>
  <si>
    <t>BMI</t>
  </si>
  <si>
    <t>P06</t>
  </si>
  <si>
    <t>Jessica</t>
  </si>
  <si>
    <t>Miller</t>
  </si>
  <si>
    <t>234 Spruce St, City G</t>
  </si>
  <si>
    <t>789-012-3456</t>
  </si>
  <si>
    <t>jessica.miller@example.com</t>
  </si>
  <si>
    <t>INS007</t>
  </si>
  <si>
    <t>Vaccination</t>
  </si>
  <si>
    <t>Flu shot</t>
  </si>
  <si>
    <t>110/70</t>
  </si>
  <si>
    <t>A06</t>
  </si>
  <si>
    <t>Amoebiasis</t>
  </si>
  <si>
    <t>P0007</t>
  </si>
  <si>
    <t>Dr. Chris Martinez</t>
  </si>
  <si>
    <t>Orthopedic Surgeon</t>
  </si>
  <si>
    <t>555-0901</t>
  </si>
  <si>
    <t>chris.martinez@example.com</t>
  </si>
  <si>
    <t>S0007</t>
  </si>
  <si>
    <t>Grace Taylor</t>
  </si>
  <si>
    <t>Nurse Practitioner</t>
  </si>
  <si>
    <t>Grace</t>
  </si>
  <si>
    <t>555-0107</t>
  </si>
  <si>
    <t>grace.wilson@hospital.com</t>
  </si>
  <si>
    <t>ONC1007</t>
  </si>
  <si>
    <t>Grace Martinez</t>
  </si>
  <si>
    <t>Jack Wilson</t>
  </si>
  <si>
    <t>Dr. Kim</t>
  </si>
  <si>
    <t>Lakeside Clinic</t>
  </si>
  <si>
    <t>Discuss side effect management</t>
  </si>
  <si>
    <t>Encounters/Visits</t>
  </si>
  <si>
    <t>patient_care.encounters_visits</t>
  </si>
  <si>
    <t>Documents patient visits and encounters with healthcare providers, including visit details.</t>
  </si>
  <si>
    <r>
      <t>Medication_ID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Medication_Name</t>
    </r>
    <r>
      <rPr>
        <sz val="11"/>
        <color theme="1"/>
        <rFont val="Calibri"/>
        <family val="2"/>
        <scheme val="minor"/>
      </rPr>
      <t xml:space="preserve">, </t>
    </r>
    <r>
      <rPr>
        <sz val="10"/>
        <color theme="1"/>
        <rFont val="Arial Unicode MS"/>
        <family val="2"/>
      </rPr>
      <t>Dosage</t>
    </r>
    <r>
      <rPr>
        <sz val="11"/>
        <color theme="1"/>
        <rFont val="Calibri"/>
        <family val="2"/>
        <scheme val="minor"/>
      </rPr>
      <t xml:space="preserve">, </t>
    </r>
    <r>
      <rPr>
        <sz val="10"/>
        <color theme="1"/>
        <rFont val="Arial Unicode MS"/>
        <family val="2"/>
      </rPr>
      <t>Frequency</t>
    </r>
    <r>
      <rPr>
        <sz val="11"/>
        <color theme="1"/>
        <rFont val="Calibri"/>
        <family val="2"/>
        <scheme val="minor"/>
      </rPr>
      <t xml:space="preserve">, </t>
    </r>
    <r>
      <rPr>
        <sz val="10"/>
        <color theme="1"/>
        <rFont val="Arial Unicode MS"/>
        <family val="2"/>
      </rPr>
      <t>Start_Date</t>
    </r>
    <r>
      <rPr>
        <sz val="11"/>
        <color theme="1"/>
        <rFont val="Calibri"/>
        <family val="2"/>
        <scheme val="minor"/>
      </rPr>
      <t xml:space="preserve">, </t>
    </r>
    <r>
      <rPr>
        <sz val="10"/>
        <color theme="1"/>
        <rFont val="Arial Unicode MS"/>
        <family val="2"/>
      </rPr>
      <t>End_Date</t>
    </r>
    <r>
      <rPr>
        <sz val="11"/>
        <color theme="1"/>
        <rFont val="Calibri"/>
        <family val="2"/>
        <scheme val="minor"/>
      </rPr>
      <t xml:space="preserve">, </t>
    </r>
    <r>
      <rPr>
        <sz val="10"/>
        <color theme="1"/>
        <rFont val="Arial Unicode MS"/>
        <family val="2"/>
      </rPr>
      <t>Prescribed_By</t>
    </r>
  </si>
  <si>
    <t>HealthNet</t>
  </si>
  <si>
    <t>HN12352</t>
  </si>
  <si>
    <t>Checkup</t>
  </si>
  <si>
    <t>COPD</t>
  </si>
  <si>
    <t>Bronchodilator Treatment</t>
  </si>
  <si>
    <t>Eczema</t>
  </si>
  <si>
    <t>Topical Cream</t>
  </si>
  <si>
    <t>Electrolyte Panel</t>
  </si>
  <si>
    <t>Therapy sessions ongoing</t>
  </si>
  <si>
    <t>Sertraline</t>
  </si>
  <si>
    <t>50 mg</t>
  </si>
  <si>
    <t>Dr. Anderson</t>
  </si>
  <si>
    <t>Medication Adherence</t>
  </si>
  <si>
    <t>P07</t>
  </si>
  <si>
    <t>Christopher</t>
  </si>
  <si>
    <t>567 Birch St, City H</t>
  </si>
  <si>
    <t>890-123-4567</t>
  </si>
  <si>
    <t>christopher.garcia@example.com</t>
  </si>
  <si>
    <t>INS008</t>
  </si>
  <si>
    <t>Appendectomy</t>
  </si>
  <si>
    <t>A07</t>
  </si>
  <si>
    <t>Other protozoal intestinal diseases</t>
  </si>
  <si>
    <t>P0008</t>
  </si>
  <si>
    <t>Dr. Linda Taylor</t>
  </si>
  <si>
    <t>Obstetrician</t>
  </si>
  <si>
    <t>555-0234</t>
  </si>
  <si>
    <t>linda.taylor@example.com</t>
  </si>
  <si>
    <t>S0008</t>
  </si>
  <si>
    <t>Henry Wilson</t>
  </si>
  <si>
    <t>Dermatology</t>
  </si>
  <si>
    <t>Henry</t>
  </si>
  <si>
    <t>Martinez</t>
  </si>
  <si>
    <t>555-0108</t>
  </si>
  <si>
    <t>henry.martinez@hospital.com</t>
  </si>
  <si>
    <t>ONC1008</t>
  </si>
  <si>
    <t>Hannah Robinson</t>
  </si>
  <si>
    <t>Susan Lee</t>
  </si>
  <si>
    <t>Review drug efficacy data</t>
  </si>
  <si>
    <t>Lab Results</t>
  </si>
  <si>
    <t>patient_care.lab_results</t>
  </si>
  <si>
    <t>Stores laboratory test results and related data for patients.</t>
  </si>
  <si>
    <r>
      <t>Lab_Result_ID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Test_Name</t>
    </r>
    <r>
      <rPr>
        <sz val="11"/>
        <color theme="1"/>
        <rFont val="Calibri"/>
        <family val="2"/>
        <scheme val="minor"/>
      </rPr>
      <t xml:space="preserve">, </t>
    </r>
    <r>
      <rPr>
        <sz val="10"/>
        <color theme="1"/>
        <rFont val="Arial Unicode MS"/>
        <family val="2"/>
      </rPr>
      <t>Result</t>
    </r>
    <r>
      <rPr>
        <sz val="11"/>
        <color theme="1"/>
        <rFont val="Calibri"/>
        <family val="2"/>
        <scheme val="minor"/>
      </rPr>
      <t xml:space="preserve">, </t>
    </r>
    <r>
      <rPr>
        <sz val="10"/>
        <color theme="1"/>
        <rFont val="Arial Unicode MS"/>
        <family val="2"/>
      </rPr>
      <t>Normal_Range</t>
    </r>
    <r>
      <rPr>
        <sz val="11"/>
        <color theme="1"/>
        <rFont val="Calibri"/>
        <family val="2"/>
        <scheme val="minor"/>
      </rPr>
      <t xml:space="preserve">, </t>
    </r>
    <r>
      <rPr>
        <sz val="10"/>
        <color theme="1"/>
        <rFont val="Arial Unicode MS"/>
        <family val="2"/>
      </rPr>
      <t>Test_Date</t>
    </r>
    <r>
      <rPr>
        <sz val="11"/>
        <color theme="1"/>
        <rFont val="Calibri"/>
        <family val="2"/>
        <scheme val="minor"/>
      </rPr>
      <t xml:space="preserve">, </t>
    </r>
    <r>
      <rPr>
        <sz val="10"/>
        <color theme="1"/>
        <rFont val="Arial Unicode MS"/>
        <family val="2"/>
      </rPr>
      <t>Provider_ID</t>
    </r>
  </si>
  <si>
    <t>WellCare</t>
  </si>
  <si>
    <t>WC12353</t>
  </si>
  <si>
    <t>Insomnia</t>
  </si>
  <si>
    <t>Sleep Hygiene Education</t>
  </si>
  <si>
    <t>Headache</t>
  </si>
  <si>
    <t>Tension Headache</t>
  </si>
  <si>
    <t>Pain Relievers</t>
  </si>
  <si>
    <t>Hemoglobin A1C</t>
  </si>
  <si>
    <t>&lt;5.7</t>
  </si>
  <si>
    <t>%</t>
  </si>
  <si>
    <t>Allergy</t>
  </si>
  <si>
    <t>Allergy testing advised</t>
  </si>
  <si>
    <t>Diphenhydramine</t>
  </si>
  <si>
    <t>25 mg</t>
  </si>
  <si>
    <t>Dr. Thomas</t>
  </si>
  <si>
    <t>Physical Activity</t>
  </si>
  <si>
    <t>30 mins</t>
  </si>
  <si>
    <t>Amanda</t>
  </si>
  <si>
    <t>890 Walnut St, City I</t>
  </si>
  <si>
    <t>901-234-5678</t>
  </si>
  <si>
    <t>amanda.martinez@example.com</t>
  </si>
  <si>
    <t>INS009</t>
  </si>
  <si>
    <t>Colonoscopy</t>
  </si>
  <si>
    <t>Routine screening</t>
  </si>
  <si>
    <t>A08</t>
  </si>
  <si>
    <t>Viral and other specified intestinal infections</t>
  </si>
  <si>
    <t>P0009</t>
  </si>
  <si>
    <t>Dr. Robert Anderson</t>
  </si>
  <si>
    <t>Oncologist</t>
  </si>
  <si>
    <t>555-0567</t>
  </si>
  <si>
    <t>robert.anderson@example.com</t>
  </si>
  <si>
    <t>S0009</t>
  </si>
  <si>
    <t>Isabella Scott</t>
  </si>
  <si>
    <t>Pediatrics</t>
  </si>
  <si>
    <t>Irene</t>
  </si>
  <si>
    <t>555-0109</t>
  </si>
  <si>
    <t>irene.brown@hospital.com</t>
  </si>
  <si>
    <t>ONC1009</t>
  </si>
  <si>
    <t>Ian White</t>
  </si>
  <si>
    <t>Paul Clark</t>
  </si>
  <si>
    <t>Highlight drug safety measures</t>
  </si>
  <si>
    <t>Medical History</t>
  </si>
  <si>
    <t>patient_care.medical_history</t>
  </si>
  <si>
    <t>Contains a comprehensive record of patients' medical histories, including past conditions.</t>
  </si>
  <si>
    <r>
      <t>Claim_ID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Visit_ID</t>
    </r>
    <r>
      <rPr>
        <sz val="11"/>
        <color theme="1"/>
        <rFont val="Calibri"/>
        <family val="2"/>
        <scheme val="minor"/>
      </rPr>
      <t xml:space="preserve">, </t>
    </r>
    <r>
      <rPr>
        <sz val="10"/>
        <color theme="1"/>
        <rFont val="Arial Unicode MS"/>
        <family val="2"/>
      </rPr>
      <t>Billing_Amount</t>
    </r>
    <r>
      <rPr>
        <sz val="11"/>
        <color theme="1"/>
        <rFont val="Calibri"/>
        <family val="2"/>
        <scheme val="minor"/>
      </rPr>
      <t xml:space="preserve">, </t>
    </r>
    <r>
      <rPr>
        <sz val="10"/>
        <color theme="1"/>
        <rFont val="Arial Unicode MS"/>
        <family val="2"/>
      </rPr>
      <t>Insurance_Claim</t>
    </r>
    <r>
      <rPr>
        <sz val="11"/>
        <color theme="1"/>
        <rFont val="Calibri"/>
        <family val="2"/>
        <scheme val="minor"/>
      </rPr>
      <t xml:space="preserve">, </t>
    </r>
    <r>
      <rPr>
        <sz val="10"/>
        <color theme="1"/>
        <rFont val="Arial Unicode MS"/>
        <family val="2"/>
      </rPr>
      <t>Payment_Status</t>
    </r>
    <r>
      <rPr>
        <sz val="11"/>
        <color theme="1"/>
        <rFont val="Calibri"/>
        <family val="2"/>
        <scheme val="minor"/>
      </rPr>
      <t xml:space="preserve">, </t>
    </r>
    <r>
      <rPr>
        <sz val="10"/>
        <color theme="1"/>
        <rFont val="Arial Unicode MS"/>
        <family val="2"/>
      </rPr>
      <t>Claim_Date</t>
    </r>
  </si>
  <si>
    <t>Humana</t>
  </si>
  <si>
    <t>HU12354</t>
  </si>
  <si>
    <t>Consultation</t>
  </si>
  <si>
    <t>Allergies</t>
  </si>
  <si>
    <t>Antihistamine Prescription</t>
  </si>
  <si>
    <t>Check Blood Pressure</t>
  </si>
  <si>
    <t>Lifestyle Modifications</t>
  </si>
  <si>
    <t>C-Reactive Protein</t>
  </si>
  <si>
    <t>&lt;10</t>
  </si>
  <si>
    <t>mg/L</t>
  </si>
  <si>
    <t>Stroke</t>
  </si>
  <si>
    <t>Resolved</t>
  </si>
  <si>
    <t>Full recovery</t>
  </si>
  <si>
    <t>Aspirin</t>
  </si>
  <si>
    <t>81 mg</t>
  </si>
  <si>
    <t>Dr. Jackson</t>
  </si>
  <si>
    <t>Hospitalization</t>
  </si>
  <si>
    <t>No</t>
  </si>
  <si>
    <t>P08</t>
  </si>
  <si>
    <t>Daniel</t>
  </si>
  <si>
    <t>Anderson</t>
  </si>
  <si>
    <t>123 Ash St, City J</t>
  </si>
  <si>
    <t>012-345-6789</t>
  </si>
  <si>
    <t>daniel.anderson@example.com</t>
  </si>
  <si>
    <t>INS010</t>
  </si>
  <si>
    <t>Endoscopy</t>
  </si>
  <si>
    <t>Digestive system check</t>
  </si>
  <si>
    <t>140/90</t>
  </si>
  <si>
    <t>A09</t>
  </si>
  <si>
    <t>Diarrhea and gastroenteritis of presumed infectious origin</t>
  </si>
  <si>
    <t>P0010</t>
  </si>
  <si>
    <t>Dr. Mary Thomas</t>
  </si>
  <si>
    <t>Anesthesiologist</t>
  </si>
  <si>
    <t>555-0890</t>
  </si>
  <si>
    <t>mary.thomas@example.com</t>
  </si>
  <si>
    <t>S0010</t>
  </si>
  <si>
    <t>Jack Harris</t>
  </si>
  <si>
    <t>Family Medicine</t>
  </si>
  <si>
    <t>Jack</t>
  </si>
  <si>
    <t>555-0110</t>
  </si>
  <si>
    <t>jack.miller@hospital.com</t>
  </si>
  <si>
    <t>ONC1010</t>
  </si>
  <si>
    <t>Julia Moore</t>
  </si>
  <si>
    <t>Nancy Lewis</t>
  </si>
  <si>
    <t>Provide drug adherence tips</t>
  </si>
  <si>
    <t>Medication Records</t>
  </si>
  <si>
    <t>patient_care.medication_records</t>
  </si>
  <si>
    <t>Keeps track of medications prescribed to patients, including dosages and administration routes.</t>
  </si>
  <si>
    <r>
      <t>Provider_ID</t>
    </r>
    <r>
      <rPr>
        <sz val="11"/>
        <color theme="1"/>
        <rFont val="Calibri"/>
        <family val="2"/>
        <scheme val="minor"/>
      </rPr>
      <t xml:space="preserve">, </t>
    </r>
    <r>
      <rPr>
        <sz val="10"/>
        <color theme="1"/>
        <rFont val="Arial Unicode MS"/>
        <family val="2"/>
      </rPr>
      <t>First_Name</t>
    </r>
    <r>
      <rPr>
        <sz val="11"/>
        <color theme="1"/>
        <rFont val="Calibri"/>
        <family val="2"/>
        <scheme val="minor"/>
      </rPr>
      <t xml:space="preserve">, </t>
    </r>
    <r>
      <rPr>
        <sz val="10"/>
        <color theme="1"/>
        <rFont val="Arial Unicode MS"/>
        <family val="2"/>
      </rPr>
      <t>Last_Name</t>
    </r>
    <r>
      <rPr>
        <sz val="11"/>
        <color theme="1"/>
        <rFont val="Calibri"/>
        <family val="2"/>
        <scheme val="minor"/>
      </rPr>
      <t xml:space="preserve">, </t>
    </r>
    <r>
      <rPr>
        <sz val="10"/>
        <color theme="1"/>
        <rFont val="Arial Unicode MS"/>
        <family val="2"/>
      </rPr>
      <t>Specialty</t>
    </r>
    <r>
      <rPr>
        <sz val="11"/>
        <color theme="1"/>
        <rFont val="Calibri"/>
        <family val="2"/>
        <scheme val="minor"/>
      </rPr>
      <t xml:space="preserve">, </t>
    </r>
    <r>
      <rPr>
        <sz val="10"/>
        <color theme="1"/>
        <rFont val="Arial Unicode MS"/>
        <family val="2"/>
      </rPr>
      <t>Phone</t>
    </r>
    <r>
      <rPr>
        <sz val="11"/>
        <color theme="1"/>
        <rFont val="Calibri"/>
        <family val="2"/>
        <scheme val="minor"/>
      </rPr>
      <t xml:space="preserve">, </t>
    </r>
    <r>
      <rPr>
        <sz val="10"/>
        <color theme="1"/>
        <rFont val="Arial Unicode MS"/>
        <family val="2"/>
      </rPr>
      <t>Email</t>
    </r>
  </si>
  <si>
    <t>Oscar Health</t>
  </si>
  <si>
    <t>OH12355</t>
  </si>
  <si>
    <t>Managed with medication</t>
  </si>
  <si>
    <t>Omeprazole</t>
  </si>
  <si>
    <t>Dr. White</t>
  </si>
  <si>
    <t>Health Satisfaction</t>
  </si>
  <si>
    <t>P09</t>
  </si>
  <si>
    <t>Laura</t>
  </si>
  <si>
    <t>Thomas</t>
  </si>
  <si>
    <t>234 Cherry St, City K</t>
  </si>
  <si>
    <t>123-456-7891</t>
  </si>
  <si>
    <t>laura.thomas@example.com</t>
  </si>
  <si>
    <t>B00</t>
  </si>
  <si>
    <t>Herpesviral infections</t>
  </si>
  <si>
    <t>P0011</t>
  </si>
  <si>
    <t>Dr. Charles Jackson</t>
  </si>
  <si>
    <t>Urologist</t>
  </si>
  <si>
    <t>charles.jackson@example.com</t>
  </si>
  <si>
    <t>S0011</t>
  </si>
  <si>
    <t>Karen Lewis</t>
  </si>
  <si>
    <t>Psychiatrist</t>
  </si>
  <si>
    <t>Mental Health</t>
  </si>
  <si>
    <t>Kate</t>
  </si>
  <si>
    <t>555-0111</t>
  </si>
  <si>
    <t>kate.davis@hospital.com</t>
  </si>
  <si>
    <t>ONC1011</t>
  </si>
  <si>
    <t>Kyle Lee</t>
  </si>
  <si>
    <t>Update on regulatory changes</t>
  </si>
  <si>
    <t>Outcomes Data</t>
  </si>
  <si>
    <t>patient_care.outcomes_data</t>
  </si>
  <si>
    <t>Records data related to patient outcomes and effectiveness of treatments.</t>
  </si>
  <si>
    <r>
      <t>Procedure_ID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Visit_ID</t>
    </r>
    <r>
      <rPr>
        <sz val="11"/>
        <color theme="1"/>
        <rFont val="Calibri"/>
        <family val="2"/>
        <scheme val="minor"/>
      </rPr>
      <t xml:space="preserve">, </t>
    </r>
    <r>
      <rPr>
        <sz val="10"/>
        <color theme="1"/>
        <rFont val="Arial Unicode MS"/>
        <family val="2"/>
      </rPr>
      <t>Procedure_Code</t>
    </r>
    <r>
      <rPr>
        <sz val="11"/>
        <color theme="1"/>
        <rFont val="Calibri"/>
        <family val="2"/>
        <scheme val="minor"/>
      </rPr>
      <t xml:space="preserve">, </t>
    </r>
    <r>
      <rPr>
        <sz val="10"/>
        <color theme="1"/>
        <rFont val="Arial Unicode MS"/>
        <family val="2"/>
      </rPr>
      <t>Description</t>
    </r>
    <r>
      <rPr>
        <sz val="11"/>
        <color theme="1"/>
        <rFont val="Calibri"/>
        <family val="2"/>
        <scheme val="minor"/>
      </rPr>
      <t xml:space="preserve">, </t>
    </r>
    <r>
      <rPr>
        <sz val="10"/>
        <color theme="1"/>
        <rFont val="Arial Unicode MS"/>
        <family val="2"/>
      </rPr>
      <t>Date_Performed</t>
    </r>
    <r>
      <rPr>
        <sz val="11"/>
        <color theme="1"/>
        <rFont val="Calibri"/>
        <family val="2"/>
        <scheme val="minor"/>
      </rPr>
      <t xml:space="preserve">, </t>
    </r>
    <r>
      <rPr>
        <sz val="10"/>
        <color theme="1"/>
        <rFont val="Arial Unicode MS"/>
        <family val="2"/>
      </rPr>
      <t>Provider_ID</t>
    </r>
  </si>
  <si>
    <t>A12356</t>
  </si>
  <si>
    <t>Cough Symptoms</t>
  </si>
  <si>
    <t>Stomach Pain</t>
  </si>
  <si>
    <t>Gastritis</t>
  </si>
  <si>
    <t>Antacids</t>
  </si>
  <si>
    <t>Physical therapy ongoing</t>
  </si>
  <si>
    <t>Warfarin</t>
  </si>
  <si>
    <t>5 mg</t>
  </si>
  <si>
    <t>Dr. Harris</t>
  </si>
  <si>
    <t>Follow-up Visits</t>
  </si>
  <si>
    <t>Robert</t>
  </si>
  <si>
    <t>345 Oak St, City L</t>
  </si>
  <si>
    <t>234-567-8902</t>
  </si>
  <si>
    <t>robert.lee@example.com</t>
  </si>
  <si>
    <t>B01</t>
  </si>
  <si>
    <t>Chickenpox</t>
  </si>
  <si>
    <t>P0012</t>
  </si>
  <si>
    <t>Dr. Patricia White</t>
  </si>
  <si>
    <t>patricia.white@example.com</t>
  </si>
  <si>
    <t>S0012</t>
  </si>
  <si>
    <t>Liam Young</t>
  </si>
  <si>
    <t>Orthopedics</t>
  </si>
  <si>
    <t>Liam</t>
  </si>
  <si>
    <t>Rodriguez</t>
  </si>
  <si>
    <t>555-0112</t>
  </si>
  <si>
    <t>liam.rodriguez@hospital.com</t>
  </si>
  <si>
    <t>ONC1012</t>
  </si>
  <si>
    <t>Lucy Green</t>
  </si>
  <si>
    <t>Introduce new dosing schedules</t>
  </si>
  <si>
    <t>Patient Information</t>
  </si>
  <si>
    <t>patient_care.patient_information</t>
  </si>
  <si>
    <t>Contains demographic and contact information for patients, including medical history.</t>
  </si>
  <si>
    <r>
      <t>Appointment_ID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Appointment_Date</t>
    </r>
    <r>
      <rPr>
        <sz val="11"/>
        <color theme="1"/>
        <rFont val="Calibri"/>
        <family val="2"/>
        <scheme val="minor"/>
      </rPr>
      <t xml:space="preserve">, </t>
    </r>
    <r>
      <rPr>
        <sz val="10"/>
        <color theme="1"/>
        <rFont val="Arial Unicode MS"/>
        <family val="2"/>
      </rPr>
      <t>Provider_ID</t>
    </r>
    <r>
      <rPr>
        <sz val="11"/>
        <color theme="1"/>
        <rFont val="Calibri"/>
        <family val="2"/>
        <scheme val="minor"/>
      </rPr>
      <t xml:space="preserve">, </t>
    </r>
    <r>
      <rPr>
        <sz val="10"/>
        <color theme="1"/>
        <rFont val="Arial Unicode MS"/>
        <family val="2"/>
      </rPr>
      <t>Status</t>
    </r>
  </si>
  <si>
    <t>Blue Cross</t>
  </si>
  <si>
    <t>BC12357</t>
  </si>
  <si>
    <t>Avoiding triggers</t>
  </si>
  <si>
    <t>Gabapentin</t>
  </si>
  <si>
    <t>300 mg</t>
  </si>
  <si>
    <t>Three times daily</t>
  </si>
  <si>
    <t>Dr. Martin</t>
  </si>
  <si>
    <t>Medication Side Effects</t>
  </si>
  <si>
    <t>None</t>
  </si>
  <si>
    <t>Angela</t>
  </si>
  <si>
    <t>Harris</t>
  </si>
  <si>
    <t>456 Elm St, City M</t>
  </si>
  <si>
    <t>345-678-9013</t>
  </si>
  <si>
    <t>angela.harris@example.com</t>
  </si>
  <si>
    <t>115/75</t>
  </si>
  <si>
    <t>B02</t>
  </si>
  <si>
    <t>Zoster [shingles]</t>
  </si>
  <si>
    <t>P0013</t>
  </si>
  <si>
    <t>Dr. Daniel Harris</t>
  </si>
  <si>
    <t>Gastroenterologist</t>
  </si>
  <si>
    <t>daniel.harris@example.com</t>
  </si>
  <si>
    <t>S0013</t>
  </si>
  <si>
    <t>Mia Martinez</t>
  </si>
  <si>
    <t>Gastroenterology</t>
  </si>
  <si>
    <t>Maya</t>
  </si>
  <si>
    <t>Lewis</t>
  </si>
  <si>
    <t>555-0113</t>
  </si>
  <si>
    <t>maya.lewis@hospital.com</t>
  </si>
  <si>
    <t>ONC1013</t>
  </si>
  <si>
    <t>Michael Adams</t>
  </si>
  <si>
    <t>Share patient testimonials</t>
  </si>
  <si>
    <t>Procedures</t>
  </si>
  <si>
    <t>patient_care.procedures</t>
  </si>
  <si>
    <t>Documents surgical and procedural interventions performed on patients.</t>
  </si>
  <si>
    <r>
      <t>Care_Plan_ID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Plan_Details</t>
    </r>
    <r>
      <rPr>
        <sz val="11"/>
        <color theme="1"/>
        <rFont val="Calibri"/>
        <family val="2"/>
        <scheme val="minor"/>
      </rPr>
      <t xml:space="preserve">, </t>
    </r>
    <r>
      <rPr>
        <sz val="10"/>
        <color theme="1"/>
        <rFont val="Arial Unicode MS"/>
        <family val="2"/>
      </rPr>
      <t>Start_Date</t>
    </r>
    <r>
      <rPr>
        <sz val="11"/>
        <color theme="1"/>
        <rFont val="Calibri"/>
        <family val="2"/>
        <scheme val="minor"/>
      </rPr>
      <t xml:space="preserve">, </t>
    </r>
    <r>
      <rPr>
        <sz val="10"/>
        <color theme="1"/>
        <rFont val="Arial Unicode MS"/>
        <family val="2"/>
      </rPr>
      <t>End_Date</t>
    </r>
    <r>
      <rPr>
        <sz val="11"/>
        <color theme="1"/>
        <rFont val="Calibri"/>
        <family val="2"/>
        <scheme val="minor"/>
      </rPr>
      <t xml:space="preserve">, </t>
    </r>
    <r>
      <rPr>
        <sz val="10"/>
        <color theme="1"/>
        <rFont val="Arial Unicode MS"/>
        <family val="2"/>
      </rPr>
      <t>Assigned_Provider</t>
    </r>
  </si>
  <si>
    <t>Kaiser Permanente</t>
  </si>
  <si>
    <t>KP12358</t>
  </si>
  <si>
    <t>Hyperthyroidism</t>
  </si>
  <si>
    <t>Medication prescribed</t>
  </si>
  <si>
    <t>Ranitidine</t>
  </si>
  <si>
    <t>150 mg</t>
  </si>
  <si>
    <t>Dr. Thompson</t>
  </si>
  <si>
    <t>Mental Health Score</t>
  </si>
  <si>
    <t>P10</t>
  </si>
  <si>
    <t>Kevin</t>
  </si>
  <si>
    <t>Clark</t>
  </si>
  <si>
    <t>567 Birch St, City N</t>
  </si>
  <si>
    <t>456-789-0124</t>
  </si>
  <si>
    <t>kevin.clark@example.com</t>
  </si>
  <si>
    <t>B03</t>
  </si>
  <si>
    <t>Smallpox</t>
  </si>
  <si>
    <t>P0014</t>
  </si>
  <si>
    <t>Dr. Elizabeth Clark</t>
  </si>
  <si>
    <t>elizabeth.clark@example.com</t>
  </si>
  <si>
    <t>S0014</t>
  </si>
  <si>
    <t>Noah Brown</t>
  </si>
  <si>
    <t>Neurology</t>
  </si>
  <si>
    <t>Noah</t>
  </si>
  <si>
    <t>Walker</t>
  </si>
  <si>
    <t>555-0114</t>
  </si>
  <si>
    <t>noah.walker@hospital.com</t>
  </si>
  <si>
    <t>ONC1014</t>
  </si>
  <si>
    <t>Noah Nelson</t>
  </si>
  <si>
    <t>Demonstrate drug usage benefits</t>
  </si>
  <si>
    <t>Vitals</t>
  </si>
  <si>
    <t>patient_care.vitals</t>
  </si>
  <si>
    <t>Records vital signs of patients, such as blood pressure, heart rate, and temperature.</t>
  </si>
  <si>
    <r>
      <t>Insurance_ID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Insurance_Provider</t>
    </r>
    <r>
      <rPr>
        <sz val="11"/>
        <color theme="1"/>
        <rFont val="Calibri"/>
        <family val="2"/>
        <scheme val="minor"/>
      </rPr>
      <t xml:space="preserve">, </t>
    </r>
    <r>
      <rPr>
        <sz val="10"/>
        <color theme="1"/>
        <rFont val="Arial Unicode MS"/>
        <family val="2"/>
      </rPr>
      <t>Policy_Number</t>
    </r>
    <r>
      <rPr>
        <sz val="11"/>
        <color theme="1"/>
        <rFont val="Calibri"/>
        <family val="2"/>
        <scheme val="minor"/>
      </rPr>
      <t xml:space="preserve">, </t>
    </r>
    <r>
      <rPr>
        <sz val="10"/>
        <color theme="1"/>
        <rFont val="Arial Unicode MS"/>
        <family val="2"/>
      </rPr>
      <t>Coverage_Details</t>
    </r>
  </si>
  <si>
    <t>MediShield</t>
  </si>
  <si>
    <t>MS12359</t>
  </si>
  <si>
    <t>Medication Review</t>
  </si>
  <si>
    <t>Arthritis</t>
  </si>
  <si>
    <t>Regular exercise advised</t>
  </si>
  <si>
    <t>Simvastatin</t>
  </si>
  <si>
    <t>Dr. Garcia</t>
  </si>
  <si>
    <t>Quality of Life</t>
  </si>
  <si>
    <t>P11</t>
  </si>
  <si>
    <t>Michelle</t>
  </si>
  <si>
    <t>678 Maple St, City O</t>
  </si>
  <si>
    <t>567-890-1235</t>
  </si>
  <si>
    <t>michelle.walker@example.com</t>
  </si>
  <si>
    <t>B04</t>
  </si>
  <si>
    <t>Other poxvirus infections</t>
  </si>
  <si>
    <t>P0015</t>
  </si>
  <si>
    <t>Dr. James Lewis</t>
  </si>
  <si>
    <t>james.lewis@example.com</t>
  </si>
  <si>
    <t>S0015</t>
  </si>
  <si>
    <t>Olivia King</t>
  </si>
  <si>
    <t>Endocrinology</t>
  </si>
  <si>
    <t>Olivia</t>
  </si>
  <si>
    <t>Young</t>
  </si>
  <si>
    <t>555-0115</t>
  </si>
  <si>
    <t>olivia.young@hospital.com</t>
  </si>
  <si>
    <t>ONC1015</t>
  </si>
  <si>
    <t>Olivia Perez</t>
  </si>
  <si>
    <t>Review doctor feedback</t>
  </si>
  <si>
    <t>Diagnosis Codes</t>
  </si>
  <si>
    <t>reference_data</t>
  </si>
  <si>
    <t>reference_data.diagnosis_codes</t>
  </si>
  <si>
    <t>Contains standardized codes used for diagnosing patient conditions (e.g., ICD codes).</t>
  </si>
  <si>
    <r>
      <t>Outcome_ID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Visit_ID</t>
    </r>
    <r>
      <rPr>
        <sz val="11"/>
        <color theme="1"/>
        <rFont val="Calibri"/>
        <family val="2"/>
        <scheme val="minor"/>
      </rPr>
      <t xml:space="preserve">, </t>
    </r>
    <r>
      <rPr>
        <sz val="10"/>
        <color theme="1"/>
        <rFont val="Arial Unicode MS"/>
        <family val="2"/>
      </rPr>
      <t>Outcome_Description</t>
    </r>
    <r>
      <rPr>
        <sz val="11"/>
        <color theme="1"/>
        <rFont val="Calibri"/>
        <family val="2"/>
        <scheme val="minor"/>
      </rPr>
      <t xml:space="preserve">, </t>
    </r>
    <r>
      <rPr>
        <sz val="10"/>
        <color theme="1"/>
        <rFont val="Arial Unicode MS"/>
        <family val="2"/>
      </rPr>
      <t>Follow_Up_Required</t>
    </r>
  </si>
  <si>
    <t>Bright Health</t>
  </si>
  <si>
    <t>BH12360</t>
  </si>
  <si>
    <t>Skin Issue</t>
  </si>
  <si>
    <t>Fatigue</t>
  </si>
  <si>
    <t>Anemia</t>
  </si>
  <si>
    <t>Iron Supplements</t>
  </si>
  <si>
    <t>Gout</t>
  </si>
  <si>
    <t>Dietary changes required</t>
  </si>
  <si>
    <t>Clonazepam</t>
  </si>
  <si>
    <t>0.5 mg</t>
  </si>
  <si>
    <t>Dr. Martinez</t>
  </si>
  <si>
    <t>Functional Status</t>
  </si>
  <si>
    <t>Independent</t>
  </si>
  <si>
    <t>P12</t>
  </si>
  <si>
    <t>Brian</t>
  </si>
  <si>
    <t>Hall</t>
  </si>
  <si>
    <t>789 Cedar St, City P</t>
  </si>
  <si>
    <t>678-901-2346</t>
  </si>
  <si>
    <t>brian.hall@example.com</t>
  </si>
  <si>
    <t>125/80</t>
  </si>
  <si>
    <t>B05</t>
  </si>
  <si>
    <t>Measles</t>
  </si>
  <si>
    <t>P0016</t>
  </si>
  <si>
    <t>Dr. Barbara Robinson</t>
  </si>
  <si>
    <t>Pathologist</t>
  </si>
  <si>
    <t>barbara.robinson@example.com</t>
  </si>
  <si>
    <t>S0016</t>
  </si>
  <si>
    <t>Paul Adams</t>
  </si>
  <si>
    <t>Cardiology</t>
  </si>
  <si>
    <t>Peter</t>
  </si>
  <si>
    <t>Allen</t>
  </si>
  <si>
    <t>555-0116</t>
  </si>
  <si>
    <t>peter.allen@hospital.com</t>
  </si>
  <si>
    <t>ONC1016</t>
  </si>
  <si>
    <t>Peter Scott</t>
  </si>
  <si>
    <t>Present research data updates</t>
  </si>
  <si>
    <t>Provider Information</t>
  </si>
  <si>
    <t>reference_data.provider_information</t>
  </si>
  <si>
    <t>Stores details about healthcare providers, including specialties and contact information.</t>
  </si>
  <si>
    <r>
      <t>Vitals_ID</t>
    </r>
    <r>
      <rPr>
        <sz val="11"/>
        <color theme="1"/>
        <rFont val="Calibri"/>
        <family val="2"/>
        <scheme val="minor"/>
      </rPr>
      <t xml:space="preserve">, </t>
    </r>
    <r>
      <rPr>
        <sz val="10"/>
        <color theme="1"/>
        <rFont val="Arial Unicode MS"/>
        <family val="2"/>
      </rPr>
      <t>Patient_ID</t>
    </r>
    <r>
      <rPr>
        <sz val="11"/>
        <color theme="1"/>
        <rFont val="Calibri"/>
        <family val="2"/>
        <scheme val="minor"/>
      </rPr>
      <t xml:space="preserve">, </t>
    </r>
    <r>
      <rPr>
        <sz val="10"/>
        <color theme="1"/>
        <rFont val="Arial Unicode MS"/>
        <family val="2"/>
      </rPr>
      <t>Visit_ID</t>
    </r>
    <r>
      <rPr>
        <sz val="11"/>
        <color theme="1"/>
        <rFont val="Calibri"/>
        <family val="2"/>
        <scheme val="minor"/>
      </rPr>
      <t xml:space="preserve">, </t>
    </r>
    <r>
      <rPr>
        <sz val="10"/>
        <color theme="1"/>
        <rFont val="Arial Unicode MS"/>
        <family val="2"/>
      </rPr>
      <t>Heart_Rate</t>
    </r>
    <r>
      <rPr>
        <sz val="11"/>
        <color theme="1"/>
        <rFont val="Calibri"/>
        <family val="2"/>
        <scheme val="minor"/>
      </rPr>
      <t xml:space="preserve">, </t>
    </r>
    <r>
      <rPr>
        <sz val="10"/>
        <color theme="1"/>
        <rFont val="Arial Unicode MS"/>
        <family val="2"/>
      </rPr>
      <t>Blood_Pressure</t>
    </r>
    <r>
      <rPr>
        <sz val="11"/>
        <color theme="1"/>
        <rFont val="Calibri"/>
        <family val="2"/>
        <scheme val="minor"/>
      </rPr>
      <t xml:space="preserve">, </t>
    </r>
    <r>
      <rPr>
        <sz val="10"/>
        <color theme="1"/>
        <rFont val="Arial Unicode MS"/>
        <family val="2"/>
      </rPr>
      <t>Temperature</t>
    </r>
    <r>
      <rPr>
        <sz val="11"/>
        <color theme="1"/>
        <rFont val="Calibri"/>
        <family val="2"/>
        <scheme val="minor"/>
      </rPr>
      <t xml:space="preserve">, </t>
    </r>
    <r>
      <rPr>
        <sz val="10"/>
        <color theme="1"/>
        <rFont val="Arial Unicode MS"/>
        <family val="2"/>
      </rPr>
      <t>Respiratory_Rate</t>
    </r>
    <r>
      <rPr>
        <sz val="11"/>
        <color theme="1"/>
        <rFont val="Calibri"/>
        <family val="2"/>
        <scheme val="minor"/>
      </rPr>
      <t xml:space="preserve">, </t>
    </r>
    <r>
      <rPr>
        <sz val="10"/>
        <color theme="1"/>
        <rFont val="Arial Unicode MS"/>
        <family val="2"/>
      </rPr>
      <t>Recorded_Date</t>
    </r>
  </si>
  <si>
    <t>Anthem</t>
  </si>
  <si>
    <t>AN12361</t>
  </si>
  <si>
    <t>Allergy Follow-up</t>
  </si>
  <si>
    <t>Diabetes Check</t>
  </si>
  <si>
    <t>Insulin Adjustment</t>
  </si>
  <si>
    <t>Migraines</t>
  </si>
  <si>
    <t>Medication as needed</t>
  </si>
  <si>
    <t>Amlodipine</t>
  </si>
  <si>
    <t>Dr. Robinson</t>
  </si>
  <si>
    <t>Readmission Rate</t>
  </si>
  <si>
    <t>Rachel</t>
  </si>
  <si>
    <t>890 Pine St, City Q</t>
  </si>
  <si>
    <t>789-012-3457</t>
  </si>
  <si>
    <t>rachel.allen@example.com</t>
  </si>
  <si>
    <t>B06</t>
  </si>
  <si>
    <t>Rubella</t>
  </si>
  <si>
    <t>P0017</t>
  </si>
  <si>
    <t>Dr. Brian Walker</t>
  </si>
  <si>
    <t>Rheumatologist</t>
  </si>
  <si>
    <t>brian.walker@example.com</t>
  </si>
  <si>
    <t>S0017</t>
  </si>
  <si>
    <t>Quinn Taylor</t>
  </si>
  <si>
    <t>Quinn</t>
  </si>
  <si>
    <t>Scott</t>
  </si>
  <si>
    <t>555-0117</t>
  </si>
  <si>
    <t>quinn.scott@hospital.com</t>
  </si>
  <si>
    <t>ONC1017</t>
  </si>
  <si>
    <t>Quinn Morris</t>
  </si>
  <si>
    <t>Offer drug comparison analysis</t>
  </si>
  <si>
    <t>Staff Records</t>
  </si>
  <si>
    <t>reference_data.staff_records</t>
  </si>
  <si>
    <t>Contains records of healthcare staff, including roles, departments, and contact details.</t>
  </si>
  <si>
    <r>
      <t>Staff_ID</t>
    </r>
    <r>
      <rPr>
        <sz val="11"/>
        <color theme="1"/>
        <rFont val="Calibri"/>
        <family val="2"/>
        <scheme val="minor"/>
      </rPr>
      <t xml:space="preserve">, </t>
    </r>
    <r>
      <rPr>
        <sz val="10"/>
        <color theme="1"/>
        <rFont val="Arial Unicode MS"/>
        <family val="2"/>
      </rPr>
      <t>First_Name</t>
    </r>
    <r>
      <rPr>
        <sz val="11"/>
        <color theme="1"/>
        <rFont val="Calibri"/>
        <family val="2"/>
        <scheme val="minor"/>
      </rPr>
      <t xml:space="preserve">, </t>
    </r>
    <r>
      <rPr>
        <sz val="10"/>
        <color theme="1"/>
        <rFont val="Arial Unicode MS"/>
        <family val="2"/>
      </rPr>
      <t>Last_Name</t>
    </r>
    <r>
      <rPr>
        <sz val="11"/>
        <color theme="1"/>
        <rFont val="Calibri"/>
        <family val="2"/>
        <scheme val="minor"/>
      </rPr>
      <t xml:space="preserve">, </t>
    </r>
    <r>
      <rPr>
        <sz val="10"/>
        <color theme="1"/>
        <rFont val="Arial Unicode MS"/>
        <family val="2"/>
      </rPr>
      <t>Role</t>
    </r>
    <r>
      <rPr>
        <sz val="11"/>
        <color theme="1"/>
        <rFont val="Calibri"/>
        <family val="2"/>
        <scheme val="minor"/>
      </rPr>
      <t xml:space="preserve">, </t>
    </r>
    <r>
      <rPr>
        <sz val="10"/>
        <color theme="1"/>
        <rFont val="Arial Unicode MS"/>
        <family val="2"/>
      </rPr>
      <t>Shift</t>
    </r>
    <r>
      <rPr>
        <sz val="11"/>
        <color theme="1"/>
        <rFont val="Calibri"/>
        <family val="2"/>
        <scheme val="minor"/>
      </rPr>
      <t xml:space="preserve">, </t>
    </r>
    <r>
      <rPr>
        <sz val="10"/>
        <color theme="1"/>
        <rFont val="Arial Unicode MS"/>
        <family val="2"/>
      </rPr>
      <t>Contact</t>
    </r>
  </si>
  <si>
    <t>HealthPartners</t>
  </si>
  <si>
    <t>HP12362</t>
  </si>
  <si>
    <t>Check Cholesterol Levels</t>
  </si>
  <si>
    <t>High Cholesterol</t>
  </si>
  <si>
    <t>Diet and Exercise</t>
  </si>
  <si>
    <t>Sleep hygiene education</t>
  </si>
  <si>
    <t>Prednisone</t>
  </si>
  <si>
    <t>Dr. Clark</t>
  </si>
  <si>
    <t>Anxiety Score</t>
  </si>
  <si>
    <t>Joshua</t>
  </si>
  <si>
    <t>901 Oak St, City R</t>
  </si>
  <si>
    <t>890-123-4568</t>
  </si>
  <si>
    <t>joshua.young@example.com</t>
  </si>
  <si>
    <t>B07</t>
  </si>
  <si>
    <t>Viral warts</t>
  </si>
  <si>
    <t>P0018</t>
  </si>
  <si>
    <t>Dr. Jessica Hall</t>
  </si>
  <si>
    <t>Pulmonologist</t>
  </si>
  <si>
    <t>jessica.hall@example.com</t>
  </si>
  <si>
    <t>S0018</t>
  </si>
  <si>
    <t>Rachel Lee</t>
  </si>
  <si>
    <t>Emergency Physician</t>
  </si>
  <si>
    <t>Emergency Medicine</t>
  </si>
  <si>
    <t>Ruby</t>
  </si>
  <si>
    <t>Carter</t>
  </si>
  <si>
    <t>555-0118</t>
  </si>
  <si>
    <t>ruby.carter@hospital.com</t>
  </si>
  <si>
    <t>ONC1018</t>
  </si>
  <si>
    <t>Rachel Bell</t>
  </si>
  <si>
    <t>Address patient concerns</t>
  </si>
  <si>
    <t>Doctors_Personal_Info</t>
  </si>
  <si>
    <t>reference_data.doctors_personal_info</t>
  </si>
  <si>
    <t>Contains personal and professional details of healthcare doctors, including specialties, experience, and contact information.</t>
  </si>
  <si>
    <t>doctor_id,first_name	,last_name,	specialty,	phone_number, email, license_number, years_of_experience</t>
  </si>
  <si>
    <t>Fidelis Care</t>
  </si>
  <si>
    <t>FC12363</t>
  </si>
  <si>
    <t>Generalized Anxiety</t>
  </si>
  <si>
    <t>Therapy</t>
  </si>
  <si>
    <t>Iron supplements advised</t>
  </si>
  <si>
    <t>Insulin</t>
  </si>
  <si>
    <t>10 units</t>
  </si>
  <si>
    <t>Dr. Rodriguez</t>
  </si>
  <si>
    <t>Smoking Cessation</t>
  </si>
  <si>
    <t>Yes</t>
  </si>
  <si>
    <t>P13</t>
  </si>
  <si>
    <t>Nicole</t>
  </si>
  <si>
    <t>King</t>
  </si>
  <si>
    <t>123 Ash St, City S</t>
  </si>
  <si>
    <t>901-234-5679</t>
  </si>
  <si>
    <t>nicole.king@example.com</t>
  </si>
  <si>
    <t>135/85</t>
  </si>
  <si>
    <t>B08</t>
  </si>
  <si>
    <t>Other viral infections</t>
  </si>
  <si>
    <t>P0019</t>
  </si>
  <si>
    <t>Dr. Anthony Young</t>
  </si>
  <si>
    <t>Infectious Disease</t>
  </si>
  <si>
    <t>anthony.young@example.com</t>
  </si>
  <si>
    <t>S0019</t>
  </si>
  <si>
    <t>Samuel Wilson</t>
  </si>
  <si>
    <t>Family Physician</t>
  </si>
  <si>
    <t>Sam</t>
  </si>
  <si>
    <t>Murphy</t>
  </si>
  <si>
    <t>555-0119</t>
  </si>
  <si>
    <t>sam.murphy@hospital.com</t>
  </si>
  <si>
    <t>ONC1019</t>
  </si>
  <si>
    <t>Samuel Cooper</t>
  </si>
  <si>
    <t>Provide compliance resources</t>
  </si>
  <si>
    <t>Prescriptions</t>
  </si>
  <si>
    <t>patient_care.prescriptions</t>
  </si>
  <si>
    <t>Records of medical prescriptions issued by doctors, capturing essential information like the prescribed drug, dosage, and patient details.</t>
  </si>
  <si>
    <t>prescription_id,doctor_id,doctor_name,patient_name, hospital_name,visit_date,	drug_name,	drug_dosage</t>
  </si>
  <si>
    <t>CI12364</t>
  </si>
  <si>
    <t>Vision Problems</t>
  </si>
  <si>
    <t>Refractive Error</t>
  </si>
  <si>
    <t>Glasses</t>
  </si>
  <si>
    <t>Psoriasis</t>
  </si>
  <si>
    <t>Topical treatments ongoing</t>
  </si>
  <si>
    <t>Fluoxetine</t>
  </si>
  <si>
    <t>Dr. Lewis</t>
  </si>
  <si>
    <t>Alcohol Use</t>
  </si>
  <si>
    <t>P14</t>
  </si>
  <si>
    <t>Matthew</t>
  </si>
  <si>
    <t>Wright</t>
  </si>
  <si>
    <t>234 Spruce St, City T</t>
  </si>
  <si>
    <t>012-345-6780</t>
  </si>
  <si>
    <t>matthew.wright@example.com</t>
  </si>
  <si>
    <t>B09</t>
  </si>
  <si>
    <t>Unspecified viral infection</t>
  </si>
  <si>
    <t>P0020</t>
  </si>
  <si>
    <t>Dr. Angela Allen</t>
  </si>
  <si>
    <t>Geriatrician</t>
  </si>
  <si>
    <t>angela.allen@example.com</t>
  </si>
  <si>
    <t>S0020</t>
  </si>
  <si>
    <t>Tina Clark</t>
  </si>
  <si>
    <t>Physical Therapist</t>
  </si>
  <si>
    <t>Tina</t>
  </si>
  <si>
    <t>Bailey</t>
  </si>
  <si>
    <t>555-0120</t>
  </si>
  <si>
    <t>tina.bailey@hospital.com</t>
  </si>
  <si>
    <t>ONC1020</t>
  </si>
  <si>
    <t>Taylor Price</t>
  </si>
  <si>
    <t>Discuss future drug updates</t>
  </si>
  <si>
    <t>Call_Activity</t>
  </si>
  <si>
    <t>reference_data.call_activity</t>
  </si>
  <si>
    <t>Purpose of the MR’s visit to the doctor</t>
  </si>
  <si>
    <t>activity_id,mr_id,mr_name,doctor_id,doctor_name,hospital_name,drug_name,visit_date,visit_purpose</t>
  </si>
  <si>
    <t>UH12365</t>
  </si>
  <si>
    <t>Regular monitoring required</t>
  </si>
  <si>
    <t>Rosuvastatin</t>
  </si>
  <si>
    <t>Vision Score</t>
  </si>
  <si>
    <t>20/20</t>
  </si>
  <si>
    <t>P15</t>
  </si>
  <si>
    <t>345 Birch St, City U</t>
  </si>
  <si>
    <t>123-456-7892</t>
  </si>
  <si>
    <t>jessica.scott@example.com</t>
  </si>
  <si>
    <t>128/82</t>
  </si>
  <si>
    <t>C00</t>
  </si>
  <si>
    <t>Malignant neoplasm of lip</t>
  </si>
  <si>
    <t>Neoplasms</t>
  </si>
  <si>
    <t>P0021</t>
  </si>
  <si>
    <t>Dr. Steven King</t>
  </si>
  <si>
    <t>Hematologist</t>
  </si>
  <si>
    <t>steven.king@example.com</t>
  </si>
  <si>
    <t>S0021</t>
  </si>
  <si>
    <t>Victor Allen</t>
  </si>
  <si>
    <t>Speech Therapist</t>
  </si>
  <si>
    <t>Uma</t>
  </si>
  <si>
    <t>Rivera</t>
  </si>
  <si>
    <t>555-0121</t>
  </si>
  <si>
    <t>uma.rivera@hospital.com</t>
  </si>
  <si>
    <t>ONC1021</t>
  </si>
  <si>
    <t>HF12366</t>
  </si>
  <si>
    <t>Lifestyle modifications</t>
  </si>
  <si>
    <t>Hydrochlorothiazide</t>
  </si>
  <si>
    <t>Dr. Walker</t>
  </si>
  <si>
    <t>Hearing Score</t>
  </si>
  <si>
    <t>P16</t>
  </si>
  <si>
    <t>Anthony</t>
  </si>
  <si>
    <t>Green</t>
  </si>
  <si>
    <t>456 Maple St, City V</t>
  </si>
  <si>
    <t>234-567-8903</t>
  </si>
  <si>
    <t>anthony.green@example.com</t>
  </si>
  <si>
    <t>C01</t>
  </si>
  <si>
    <t>Malignant neoplasm of base of tongue</t>
  </si>
  <si>
    <t>P0022</t>
  </si>
  <si>
    <t>Dr. Kimberly Wright</t>
  </si>
  <si>
    <t>Podiatrist</t>
  </si>
  <si>
    <t>kimberly.wright@example.com</t>
  </si>
  <si>
    <t>S0022</t>
  </si>
  <si>
    <t>Wendy Hall</t>
  </si>
  <si>
    <t>Clinical Psychologist</t>
  </si>
  <si>
    <t>Victor</t>
  </si>
  <si>
    <t>Cooper</t>
  </si>
  <si>
    <t>555-0122</t>
  </si>
  <si>
    <t>victor.cooper@hospital.com</t>
  </si>
  <si>
    <t>ONC1022</t>
  </si>
  <si>
    <t>CP12367</t>
  </si>
  <si>
    <t>Peak flow monitoring advised</t>
  </si>
  <si>
    <t>Pantoprazole</t>
  </si>
  <si>
    <t>Dr. Hall</t>
  </si>
  <si>
    <t>Sleep Quality</t>
  </si>
  <si>
    <t>6 hours</t>
  </si>
  <si>
    <t>Samantha</t>
  </si>
  <si>
    <t>Adams</t>
  </si>
  <si>
    <t>567 Cedar St, City W</t>
  </si>
  <si>
    <t>345-678-9014</t>
  </si>
  <si>
    <t>samantha.adams@example.com</t>
  </si>
  <si>
    <t>C02</t>
  </si>
  <si>
    <t>Malignant neoplasm of other and unspecified parts of the tongue</t>
  </si>
  <si>
    <t>P0023</t>
  </si>
  <si>
    <t>Dr. Joseph Scott</t>
  </si>
  <si>
    <t>Plastic Surgeon</t>
  </si>
  <si>
    <t>joseph.scott@example.com</t>
  </si>
  <si>
    <t>S0023</t>
  </si>
  <si>
    <t>Xavier Harris</t>
  </si>
  <si>
    <t>Occupational Therapist</t>
  </si>
  <si>
    <t>Wendy</t>
  </si>
  <si>
    <t>Reed</t>
  </si>
  <si>
    <t>wendy.reed@hospital.com</t>
  </si>
  <si>
    <t>ONC1023</t>
  </si>
  <si>
    <t>MC12368</t>
  </si>
  <si>
    <t>Lipid profile scheduled</t>
  </si>
  <si>
    <t>Duloxetine</t>
  </si>
  <si>
    <t>30 mg</t>
  </si>
  <si>
    <t>Dr. Allen</t>
  </si>
  <si>
    <t>Immunization Status</t>
  </si>
  <si>
    <t>Up to date</t>
  </si>
  <si>
    <t>Eric</t>
  </si>
  <si>
    <t>Nelson</t>
  </si>
  <si>
    <t>678 Oak St, City X</t>
  </si>
  <si>
    <t>456-789-0125</t>
  </si>
  <si>
    <t>eric.nelson@example.com</t>
  </si>
  <si>
    <t>145/95</t>
  </si>
  <si>
    <t>C03</t>
  </si>
  <si>
    <t>Malignant neoplasm of gum</t>
  </si>
  <si>
    <t>P0024</t>
  </si>
  <si>
    <t>Dr. Laura Torres</t>
  </si>
  <si>
    <t>General Surgeon</t>
  </si>
  <si>
    <t>laura.torres@example.com</t>
  </si>
  <si>
    <t>S0024</t>
  </si>
  <si>
    <t>Yvonne White</t>
  </si>
  <si>
    <t>Nutritionist</t>
  </si>
  <si>
    <t>Dietetics</t>
  </si>
  <si>
    <t>Xavier</t>
  </si>
  <si>
    <t>Torres</t>
  </si>
  <si>
    <t>555-0124</t>
  </si>
  <si>
    <t>xavier.torres@hospital.com</t>
  </si>
  <si>
    <t>ONC1024</t>
  </si>
  <si>
    <t>BS12369</t>
  </si>
  <si>
    <t>Pain relief medications</t>
  </si>
  <si>
    <t>Levocetirizine</t>
  </si>
  <si>
    <t>Dr. Young</t>
  </si>
  <si>
    <t>Nutritional Status</t>
  </si>
  <si>
    <t>Balanced</t>
  </si>
  <si>
    <t>Karen</t>
  </si>
  <si>
    <t>Hill</t>
  </si>
  <si>
    <t>789 Pine St, City Y</t>
  </si>
  <si>
    <t>567-890-1236</t>
  </si>
  <si>
    <t>karen.hill@example.com</t>
  </si>
  <si>
    <t>C04</t>
  </si>
  <si>
    <t>Malignant neoplasm of floor of mouth</t>
  </si>
  <si>
    <t>P0025</t>
  </si>
  <si>
    <t>Dr. Frank Lee</t>
  </si>
  <si>
    <t>Critical Care</t>
  </si>
  <si>
    <t>frank.lee@example.com</t>
  </si>
  <si>
    <t>S0025</t>
  </si>
  <si>
    <t>Zachary Scott</t>
  </si>
  <si>
    <t>Medical Assistant</t>
  </si>
  <si>
    <t>Administration</t>
  </si>
  <si>
    <t>Yolanda</t>
  </si>
  <si>
    <t>Barnes</t>
  </si>
  <si>
    <t>555-0125</t>
  </si>
  <si>
    <t>yolanda.barnes@hospital.com</t>
  </si>
  <si>
    <t>ONC1025</t>
  </si>
  <si>
    <t>A12370</t>
  </si>
  <si>
    <t>Cardiac rehab recommended</t>
  </si>
  <si>
    <t>Bupropion</t>
  </si>
  <si>
    <t>Dr. King</t>
  </si>
  <si>
    <t>Surgical Outcomes</t>
  </si>
  <si>
    <t>Successful</t>
  </si>
  <si>
    <t>P17</t>
  </si>
  <si>
    <t>William</t>
  </si>
  <si>
    <t>Ramirez</t>
  </si>
  <si>
    <t>890 Birch St, City Z</t>
  </si>
  <si>
    <t>678-901-2347</t>
  </si>
  <si>
    <t>william.ramirez@example.com</t>
  </si>
  <si>
    <t>C05</t>
  </si>
  <si>
    <t>Malignant neoplasm of palatine tonsil</t>
  </si>
  <si>
    <t>P0026</t>
  </si>
  <si>
    <t>Dr. Emily Martinez</t>
  </si>
  <si>
    <t>emily.martinez@example.com</t>
  </si>
  <si>
    <t>S0026</t>
  </si>
  <si>
    <t>Aaron Johnson</t>
  </si>
  <si>
    <t>Lab Technician</t>
  </si>
  <si>
    <t>Laboratory</t>
  </si>
  <si>
    <t>Zack</t>
  </si>
  <si>
    <t>Roberts</t>
  </si>
  <si>
    <t>555-0126</t>
  </si>
  <si>
    <t>zack.roberts@hospital.com</t>
  </si>
  <si>
    <t>ONC1026</t>
  </si>
  <si>
    <t>CI12371</t>
  </si>
  <si>
    <t>Dietitian referral needed</t>
  </si>
  <si>
    <t>Methylprednisolone</t>
  </si>
  <si>
    <t>4 mg</t>
  </si>
  <si>
    <t>Dr. Wright</t>
  </si>
  <si>
    <t>Emotional Well-Being</t>
  </si>
  <si>
    <t>P18</t>
  </si>
  <si>
    <t>Lopez</t>
  </si>
  <si>
    <t>123 Walnut St, City A1</t>
  </si>
  <si>
    <t>789-012-3458</t>
  </si>
  <si>
    <t>olivia.lopez@example.com</t>
  </si>
  <si>
    <t>C06</t>
  </si>
  <si>
    <t>Malignant neoplasm of other parts of the mouth</t>
  </si>
  <si>
    <t>P0027</t>
  </si>
  <si>
    <t>Dr. Robert Gonzalez</t>
  </si>
  <si>
    <t>Occupational Medicine</t>
  </si>
  <si>
    <t>robert.gonzalez@example.com</t>
  </si>
  <si>
    <t>S0027</t>
  </si>
  <si>
    <t>Bella Martinez</t>
  </si>
  <si>
    <t>Radiologic Technologist</t>
  </si>
  <si>
    <t>Adam</t>
  </si>
  <si>
    <t>555-0127</t>
  </si>
  <si>
    <t>adam.lopez@hospital.com</t>
  </si>
  <si>
    <t>ONC1027</t>
  </si>
  <si>
    <t>HN12372</t>
  </si>
  <si>
    <t>Support group recommended</t>
  </si>
  <si>
    <t>Carvedilol</t>
  </si>
  <si>
    <t>6.25 mg</t>
  </si>
  <si>
    <t>Dr. Scott</t>
  </si>
  <si>
    <t>Stress Level</t>
  </si>
  <si>
    <t>Moderate</t>
  </si>
  <si>
    <t>P19</t>
  </si>
  <si>
    <t>Benjamin</t>
  </si>
  <si>
    <t>Gonzalez</t>
  </si>
  <si>
    <t>234 Maple St, City B1</t>
  </si>
  <si>
    <t>890-123-4569</t>
  </si>
  <si>
    <t>benjamin.gonzalez@example.com</t>
  </si>
  <si>
    <t>C07</t>
  </si>
  <si>
    <t>Malignant neoplasm of parotid gland</t>
  </si>
  <si>
    <t>P0028</t>
  </si>
  <si>
    <t>Dr. Hannah Hall</t>
  </si>
  <si>
    <t>Neuropathologist</t>
  </si>
  <si>
    <t>hannah.hall@example.com</t>
  </si>
  <si>
    <t>S0028</t>
  </si>
  <si>
    <t>Charlie Williams</t>
  </si>
  <si>
    <t>Dental Hygienist</t>
  </si>
  <si>
    <t>Dentistry</t>
  </si>
  <si>
    <t>Brenda</t>
  </si>
  <si>
    <t>555-0128</t>
  </si>
  <si>
    <t>brenda.hill@hospital.com</t>
  </si>
  <si>
    <t>ONC1028</t>
  </si>
  <si>
    <t>WC12373</t>
  </si>
  <si>
    <t>EpiPen prescribed</t>
  </si>
  <si>
    <t>Alendronate</t>
  </si>
  <si>
    <t>70 mg</t>
  </si>
  <si>
    <t>Once weekly</t>
  </si>
  <si>
    <t>Dr. Green</t>
  </si>
  <si>
    <t>Diabetes Management</t>
  </si>
  <si>
    <t>Controlled</t>
  </si>
  <si>
    <t>P20</t>
  </si>
  <si>
    <t>Isabella</t>
  </si>
  <si>
    <t>Perez</t>
  </si>
  <si>
    <t>345 Oak St, City C1</t>
  </si>
  <si>
    <t>901-234-5670</t>
  </si>
  <si>
    <t>isabella.perez@example.com</t>
  </si>
  <si>
    <t>C08</t>
  </si>
  <si>
    <t>Malignant neoplasm of other major salivary glands</t>
  </si>
  <si>
    <t>P0029</t>
  </si>
  <si>
    <t>Dr. Scott Nelson</t>
  </si>
  <si>
    <t>Clinical Pharmacist</t>
  </si>
  <si>
    <t>scott.nelson@example.com</t>
  </si>
  <si>
    <t>S0029</t>
  </si>
  <si>
    <t>Diana Smith</t>
  </si>
  <si>
    <t>Healthcare Administrator</t>
  </si>
  <si>
    <t>Carlos</t>
  </si>
  <si>
    <t>555-0129</t>
  </si>
  <si>
    <t>carlos.green@hospital.com</t>
  </si>
  <si>
    <t>ONC1029</t>
  </si>
  <si>
    <t>HU12374</t>
  </si>
  <si>
    <t>Monitoring continued</t>
  </si>
  <si>
    <t>Clopidogrel</t>
  </si>
  <si>
    <t>75 mg</t>
  </si>
  <si>
    <t>Dr. Adams</t>
  </si>
  <si>
    <t>Self-Reported Health</t>
  </si>
  <si>
    <t>Good</t>
  </si>
  <si>
    <t>P21</t>
  </si>
  <si>
    <t>Logan</t>
  </si>
  <si>
    <t>456 Elm St, City D1</t>
  </si>
  <si>
    <t>012-345-6781</t>
  </si>
  <si>
    <t>logan.lee@example.com</t>
  </si>
  <si>
    <t>122/79</t>
  </si>
  <si>
    <t>C09</t>
  </si>
  <si>
    <t>Malignant neoplasm of oropharynx</t>
  </si>
  <si>
    <t>P0030</t>
  </si>
  <si>
    <t>Dr. Megan Carter</t>
  </si>
  <si>
    <t>Behavioral Health</t>
  </si>
  <si>
    <t>megan.carter@example.com</t>
  </si>
  <si>
    <t>S0030</t>
  </si>
  <si>
    <t>Edward Young</t>
  </si>
  <si>
    <t>Case Manager</t>
  </si>
  <si>
    <t>Social Work</t>
  </si>
  <si>
    <t>Donna</t>
  </si>
  <si>
    <t>555-0130</t>
  </si>
  <si>
    <t>donna.adams@hospital.com</t>
  </si>
  <si>
    <t>ONC1030</t>
  </si>
  <si>
    <t>OH12375</t>
  </si>
  <si>
    <t>Counseling recommended</t>
  </si>
  <si>
    <t>Metoprolol</t>
  </si>
  <si>
    <t>100 mg</t>
  </si>
  <si>
    <t>Dr. Nelson</t>
  </si>
  <si>
    <t>End of Life Care</t>
  </si>
  <si>
    <t>P22</t>
  </si>
  <si>
    <t>Sophia</t>
  </si>
  <si>
    <t>567 Birch St, City E1</t>
  </si>
  <si>
    <t>123-456-7893</t>
  </si>
  <si>
    <t>sophia.young@example.com</t>
  </si>
  <si>
    <t>D00</t>
  </si>
  <si>
    <t>Neoplasm of uncertain behavior</t>
  </si>
  <si>
    <t>P0031</t>
  </si>
  <si>
    <t>Dr. Matthew Ramirez</t>
  </si>
  <si>
    <t>Nuclear Medicine</t>
  </si>
  <si>
    <t>matthew.ramirez@example.com</t>
  </si>
  <si>
    <t>S0031</t>
  </si>
  <si>
    <t>Fiona Brown</t>
  </si>
  <si>
    <t>Quality Assurance</t>
  </si>
  <si>
    <t>Quality Control</t>
  </si>
  <si>
    <t>Ethan</t>
  </si>
  <si>
    <t>Baker</t>
  </si>
  <si>
    <t>555-0131</t>
  </si>
  <si>
    <t>ethan.baker@hospital.com</t>
  </si>
  <si>
    <t>ONC1031</t>
  </si>
  <si>
    <t>A12376</t>
  </si>
  <si>
    <t>Regular stretching advised</t>
  </si>
  <si>
    <t>Nitrofurantoin</t>
  </si>
  <si>
    <t>Dr. Baker</t>
  </si>
  <si>
    <t>Functional Independence</t>
  </si>
  <si>
    <t>Jacob</t>
  </si>
  <si>
    <t>678 Maple St, City F1</t>
  </si>
  <si>
    <t>234-567-8904</t>
  </si>
  <si>
    <t>jacob.kim@example.com</t>
  </si>
  <si>
    <t>D01</t>
  </si>
  <si>
    <t>Neoplasm in situ</t>
  </si>
  <si>
    <t>P0032</t>
  </si>
  <si>
    <t>Dr. Lisa Reed</t>
  </si>
  <si>
    <t>Medical Geneticist</t>
  </si>
  <si>
    <t>lisa.reed@example.com</t>
  </si>
  <si>
    <t>S0032</t>
  </si>
  <si>
    <t>George Taylor</t>
  </si>
  <si>
    <t>Health Information Technician</t>
  </si>
  <si>
    <t>IT</t>
  </si>
  <si>
    <t>Fiona</t>
  </si>
  <si>
    <t>555-0132</t>
  </si>
  <si>
    <t>fiona.gonzalez@hospital.com</t>
  </si>
  <si>
    <t>ONC1032</t>
  </si>
  <si>
    <t>BC12377</t>
  </si>
  <si>
    <t>Lung function tests needed</t>
  </si>
  <si>
    <t>600 mg</t>
  </si>
  <si>
    <t>Dr. Gonzalez</t>
  </si>
  <si>
    <t>Advanced Care Planning</t>
  </si>
  <si>
    <t>In progress</t>
  </si>
  <si>
    <t>Mia</t>
  </si>
  <si>
    <t>789 Cedar St, City G1</t>
  </si>
  <si>
    <t>345-678-9015</t>
  </si>
  <si>
    <t>mia.white@example.com</t>
  </si>
  <si>
    <t>138/88</t>
  </si>
  <si>
    <t>D02</t>
  </si>
  <si>
    <t>Benign neoplasm</t>
  </si>
  <si>
    <t>P0033</t>
  </si>
  <si>
    <t>Dr. Kevin Johnson</t>
  </si>
  <si>
    <t>Sports Medicine</t>
  </si>
  <si>
    <t>kevin.johnson@example.com</t>
  </si>
  <si>
    <t>S0033</t>
  </si>
  <si>
    <t>Hannah White</t>
  </si>
  <si>
    <t>Biostatistician</t>
  </si>
  <si>
    <t>Research</t>
  </si>
  <si>
    <t>KP12378</t>
  </si>
  <si>
    <t>Regular TSH testing</t>
  </si>
  <si>
    <t>Hydroxyzine</t>
  </si>
  <si>
    <t>Dr. Reed</t>
  </si>
  <si>
    <t>Cognitive Function</t>
  </si>
  <si>
    <t>P23</t>
  </si>
  <si>
    <t>Nguyen</t>
  </si>
  <si>
    <t>890 Oak St, City H1</t>
  </si>
  <si>
    <t>456-789-0126</t>
  </si>
  <si>
    <t>ethan.nguyen@example.com</t>
  </si>
  <si>
    <t>D03</t>
  </si>
  <si>
    <t>Malignant neoplasm of skin</t>
  </si>
  <si>
    <t>P0034</t>
  </si>
  <si>
    <t>Dr. Nancy Williams</t>
  </si>
  <si>
    <t>Sleep Medicine</t>
  </si>
  <si>
    <t>nancy.williams@example.com</t>
  </si>
  <si>
    <t>S0034</t>
  </si>
  <si>
    <t>Ian Harris</t>
  </si>
  <si>
    <t>Health Educator</t>
  </si>
  <si>
    <t>Community Health</t>
  </si>
  <si>
    <t>MS12379</t>
  </si>
  <si>
    <t>Joint care advised</t>
  </si>
  <si>
    <t>Esomeprazole</t>
  </si>
  <si>
    <t>Dr. Cox</t>
  </si>
  <si>
    <t>Satisfaction with Care</t>
  </si>
  <si>
    <t>P24</t>
  </si>
  <si>
    <t>Chloe</t>
  </si>
  <si>
    <t>Martin</t>
  </si>
  <si>
    <t>123 Pine St, City I1</t>
  </si>
  <si>
    <t>567-890-1237</t>
  </si>
  <si>
    <t>chloe.martin@example.com</t>
  </si>
  <si>
    <t>D04</t>
  </si>
  <si>
    <t>Carcinoma in situ</t>
  </si>
  <si>
    <t>P0035</t>
  </si>
  <si>
    <t>Dr. Charles Hall</t>
  </si>
  <si>
    <t>Adolescent Medicine</t>
  </si>
  <si>
    <t>charles.hall@example.com</t>
  </si>
  <si>
    <t>S0035</t>
  </si>
  <si>
    <t>Julia Wilson</t>
  </si>
  <si>
    <t>Research Assistant</t>
  </si>
  <si>
    <t>BH12380</t>
  </si>
  <si>
    <t>Monitoring uric acid levels</t>
  </si>
  <si>
    <t>Glimepiride</t>
  </si>
  <si>
    <t>2 mg</t>
  </si>
  <si>
    <t>Dr. Ward</t>
  </si>
  <si>
    <t>Behavioral Health Score</t>
  </si>
  <si>
    <t>James</t>
  </si>
  <si>
    <t>234 Birch St, City J1</t>
  </si>
  <si>
    <t>678-901-2348</t>
  </si>
  <si>
    <t>james.torres@example.com</t>
  </si>
  <si>
    <t>E00</t>
  </si>
  <si>
    <t>Congenital hypothyroidism</t>
  </si>
  <si>
    <t>Endocrine</t>
  </si>
  <si>
    <t>P0036</t>
  </si>
  <si>
    <t>Dr. Ashley Johnson</t>
  </si>
  <si>
    <t>Women's Health</t>
  </si>
  <si>
    <t>ashley.johnson@example.com</t>
  </si>
  <si>
    <t>S0036</t>
  </si>
  <si>
    <t>Kevin Jackson</t>
  </si>
  <si>
    <t>Clinical Coordinator</t>
  </si>
  <si>
    <t>AN12381</t>
  </si>
  <si>
    <t>Keep a headache diary</t>
  </si>
  <si>
    <t>Dexamethasone</t>
  </si>
  <si>
    <t>Dr. Torres</t>
  </si>
  <si>
    <t>Medication Impact</t>
  </si>
  <si>
    <t>Positive</t>
  </si>
  <si>
    <t>P25</t>
  </si>
  <si>
    <t>Turner</t>
  </si>
  <si>
    <t>345 Maple St, City K1</t>
  </si>
  <si>
    <t>789-012-3459</t>
  </si>
  <si>
    <t>grace.turner@example.com</t>
  </si>
  <si>
    <t>E01</t>
  </si>
  <si>
    <t>Iodine deficiency</t>
  </si>
  <si>
    <t>P0037</t>
  </si>
  <si>
    <t>Dr. Gregory Brown</t>
  </si>
  <si>
    <t>Men's Health</t>
  </si>
  <si>
    <t>gregory.brown@example.com</t>
  </si>
  <si>
    <t>S0037</t>
  </si>
  <si>
    <t>Leah King</t>
  </si>
  <si>
    <t>Nursing Assistant</t>
  </si>
  <si>
    <t>HP12382</t>
  </si>
  <si>
    <t>Cognitive behavioral therapy</t>
  </si>
  <si>
    <t>Rivaroxaban</t>
  </si>
  <si>
    <t>Dr. Peterson</t>
  </si>
  <si>
    <t>Patient Activation</t>
  </si>
  <si>
    <t>P26</t>
  </si>
  <si>
    <t>E02</t>
  </si>
  <si>
    <t>Subclinical hypothyroidism</t>
  </si>
  <si>
    <t>P0038</t>
  </si>
  <si>
    <t>Dr. Michelle Young</t>
  </si>
  <si>
    <t>Integrative Medicine</t>
  </si>
  <si>
    <t>michelle.young@example.com</t>
  </si>
  <si>
    <t>S0038</t>
  </si>
  <si>
    <t>Max Adams</t>
  </si>
  <si>
    <t>Telehealth Specialist</t>
  </si>
  <si>
    <t>Telehealth</t>
  </si>
  <si>
    <t>FC12383</t>
  </si>
  <si>
    <t>Monitor hemoglobin levels</t>
  </si>
  <si>
    <t>Tramadol</t>
  </si>
  <si>
    <t>Every 6 hours</t>
  </si>
  <si>
    <t>Dr. Murphy</t>
  </si>
  <si>
    <t>Treatment Adherence</t>
  </si>
  <si>
    <t>High</t>
  </si>
  <si>
    <t>P27</t>
  </si>
  <si>
    <t>E03</t>
  </si>
  <si>
    <t>Hypothyroidism, unspecified</t>
  </si>
  <si>
    <t>P0039</t>
  </si>
  <si>
    <t>Dr. Paul Green</t>
  </si>
  <si>
    <t>Pediatric Cardiologist</t>
  </si>
  <si>
    <t>paul.green@example.com</t>
  </si>
  <si>
    <t>S0039</t>
  </si>
  <si>
    <t>Nora White</t>
  </si>
  <si>
    <t>Community Health Worker</t>
  </si>
  <si>
    <t>CI12384</t>
  </si>
  <si>
    <t>Follow-up with dermatologist</t>
  </si>
  <si>
    <t>Testosterone</t>
  </si>
  <si>
    <t>200 mg</t>
  </si>
  <si>
    <t>Dr. Cooper</t>
  </si>
  <si>
    <t>Pain Management</t>
  </si>
  <si>
    <t>Effective</t>
  </si>
  <si>
    <t>P28</t>
  </si>
  <si>
    <t>E04</t>
  </si>
  <si>
    <t>Other hypothyroidism</t>
  </si>
  <si>
    <t>P0040</t>
  </si>
  <si>
    <t>Dr. Rebecca Davis</t>
  </si>
  <si>
    <t>Pediatric Gastroenterologist</t>
  </si>
  <si>
    <t>rebecca.davis@example.com</t>
  </si>
  <si>
    <t>S0040</t>
  </si>
  <si>
    <t>Oliver Lewis</t>
  </si>
  <si>
    <t>Pharmacy Technician</t>
  </si>
  <si>
    <t>UH12385</t>
  </si>
  <si>
    <t>Lifestyle changes advised</t>
  </si>
  <si>
    <t>Anastrozole</t>
  </si>
  <si>
    <t>1 mg</t>
  </si>
  <si>
    <t>Overall Wellness</t>
  </si>
  <si>
    <t>P29</t>
  </si>
  <si>
    <t>E05</t>
  </si>
  <si>
    <t>Thyrotoxicosis</t>
  </si>
  <si>
    <t>P0041</t>
  </si>
  <si>
    <t>Dr. Brian Hall</t>
  </si>
  <si>
    <t>Pediatric Infectious Disease</t>
  </si>
  <si>
    <t>S0041</t>
  </si>
  <si>
    <t>Patricia Martinez</t>
  </si>
  <si>
    <t>Billing Specialist</t>
  </si>
  <si>
    <t>HF12386</t>
  </si>
  <si>
    <t>Regular glucose monitoring</t>
  </si>
  <si>
    <t>Sotalol</t>
  </si>
  <si>
    <t>Dr. Hughes</t>
  </si>
  <si>
    <t>Care Coordination</t>
  </si>
  <si>
    <t>P30</t>
  </si>
  <si>
    <t>118/76</t>
  </si>
  <si>
    <t>E06</t>
  </si>
  <si>
    <t>Inflammatory thyroid disorders</t>
  </si>
  <si>
    <t>P0042</t>
  </si>
  <si>
    <t>Dr. Angela Wright</t>
  </si>
  <si>
    <t>Pediatric Neurologist</t>
  </si>
  <si>
    <t>angela.wright@example.com</t>
  </si>
  <si>
    <t>S0042</t>
  </si>
  <si>
    <t>Quentin Scott</t>
  </si>
  <si>
    <t>Medical Records Clerk</t>
  </si>
  <si>
    <t>CP12387</t>
  </si>
  <si>
    <t>Avoidance of triggers</t>
  </si>
  <si>
    <t>Methotrexate</t>
  </si>
  <si>
    <t>15 mg</t>
  </si>
  <si>
    <t>Dr. Perry</t>
  </si>
  <si>
    <t>Life Satisfaction</t>
  </si>
  <si>
    <t>E07</t>
  </si>
  <si>
    <t>Other disorders of thyroid</t>
  </si>
  <si>
    <t>P0043</t>
  </si>
  <si>
    <t>Dr. Nathan Harris</t>
  </si>
  <si>
    <t>Pediatric Endocrinologist</t>
  </si>
  <si>
    <t>nathan.harris@example.com</t>
  </si>
  <si>
    <t>S0043</t>
  </si>
  <si>
    <t>Rebecca Johnson</t>
  </si>
  <si>
    <t>Patient Care Coordinator</t>
  </si>
  <si>
    <t>MC12388</t>
  </si>
  <si>
    <t>Regular lipid checks</t>
  </si>
  <si>
    <t>E08</t>
  </si>
  <si>
    <t>Diabetes mellitus due to underlying condition</t>
  </si>
  <si>
    <t>P0044</t>
  </si>
  <si>
    <t>Dr. Megan Scott</t>
  </si>
  <si>
    <t>Pediatric Rheumatologist</t>
  </si>
  <si>
    <t>megan.scott@example.com</t>
  </si>
  <si>
    <t>S0044</t>
  </si>
  <si>
    <t>Samuel Young</t>
  </si>
  <si>
    <t>Risk Manager</t>
  </si>
  <si>
    <t>BS12389</t>
  </si>
  <si>
    <t>Medication for pain</t>
  </si>
  <si>
    <t>Hospitalization Rate</t>
  </si>
  <si>
    <t>126/80</t>
  </si>
  <si>
    <t>E09</t>
  </si>
  <si>
    <t>Secondary diabetes mellitus</t>
  </si>
  <si>
    <t>P0045</t>
  </si>
  <si>
    <t>Dr. Mark Thompson</t>
  </si>
  <si>
    <t>Pediatric Urologist</t>
  </si>
  <si>
    <t>mark.thompson@example.com</t>
  </si>
  <si>
    <t>S0045</t>
  </si>
  <si>
    <t>Teresa Taylor</t>
  </si>
  <si>
    <t>Compliance Officer</t>
  </si>
  <si>
    <t>A12390</t>
  </si>
  <si>
    <t>Cardiac evaluation scheduled</t>
  </si>
  <si>
    <t>Readiness for Discharge</t>
  </si>
  <si>
    <t>P31</t>
  </si>
  <si>
    <t>F00</t>
  </si>
  <si>
    <t>Dementia in Alzheimer disease</t>
  </si>
  <si>
    <t>P0046</t>
  </si>
  <si>
    <t>Dr. Laura Lewis</t>
  </si>
  <si>
    <t>Pediatric Orthopedist</t>
  </si>
  <si>
    <t>laura.lewis@example.com</t>
  </si>
  <si>
    <t>S0046</t>
  </si>
  <si>
    <t>Ursula Brown</t>
  </si>
  <si>
    <t>Facility Manager</t>
  </si>
  <si>
    <t>CI12391</t>
  </si>
  <si>
    <t>Follow-up with nephrologist</t>
  </si>
  <si>
    <t>Preventative Care</t>
  </si>
  <si>
    <t>P32</t>
  </si>
  <si>
    <t>F01</t>
  </si>
  <si>
    <t>Vascular dementia</t>
  </si>
  <si>
    <t>P0047</t>
  </si>
  <si>
    <t>Dr. Kevin Clark</t>
  </si>
  <si>
    <t>Pediatric Pulmonologist</t>
  </si>
  <si>
    <t>S0047</t>
  </si>
  <si>
    <t>Victor Harris</t>
  </si>
  <si>
    <t>Security Officer</t>
  </si>
  <si>
    <t>Security</t>
  </si>
  <si>
    <t>HN12392</t>
  </si>
  <si>
    <t>Regular therapy sessions</t>
  </si>
  <si>
    <t>Patient Safety</t>
  </si>
  <si>
    <t>Excellent</t>
  </si>
  <si>
    <t>F02</t>
  </si>
  <si>
    <t>Dementia in other diseases</t>
  </si>
  <si>
    <t>P0048</t>
  </si>
  <si>
    <t>Dr. Sarah Walker</t>
  </si>
  <si>
    <t>Pediatric Anesthesiologist</t>
  </si>
  <si>
    <t>sarah.walker@example.com</t>
  </si>
  <si>
    <t>S0048</t>
  </si>
  <si>
    <t>Wendy Smith</t>
  </si>
  <si>
    <t>Information Systems Manager</t>
  </si>
  <si>
    <t>WC12393</t>
  </si>
  <si>
    <t>Allergy management needed</t>
  </si>
  <si>
    <t>Quality Metrics</t>
  </si>
  <si>
    <t>Achieved</t>
  </si>
  <si>
    <t>F03</t>
  </si>
  <si>
    <t>Unspecified dementia</t>
  </si>
  <si>
    <t>P0049</t>
  </si>
  <si>
    <t>Dr. Thomas Hall</t>
  </si>
  <si>
    <t>Pediatric Critical Care</t>
  </si>
  <si>
    <t>thomas.hall@example.com</t>
  </si>
  <si>
    <t>S0049</t>
  </si>
  <si>
    <t>Xavier Davis</t>
  </si>
  <si>
    <t>Human Resources Manager</t>
  </si>
  <si>
    <t>Human Resources</t>
  </si>
  <si>
    <t>HU12394</t>
  </si>
  <si>
    <t>Stroke rehabilitation ongoing</t>
  </si>
  <si>
    <t>Long-term Outcomes</t>
  </si>
  <si>
    <t>P33</t>
  </si>
  <si>
    <t>F04</t>
  </si>
  <si>
    <t>Amnestic disorder, not induced by drugs</t>
  </si>
  <si>
    <t>P0050</t>
  </si>
  <si>
    <t>Dr. Jennifer Martinez</t>
  </si>
  <si>
    <t>Pediatric Pathologist</t>
  </si>
  <si>
    <t>jennifer.martinez@example.com</t>
  </si>
  <si>
    <t>S0050</t>
  </si>
  <si>
    <t>Yvonne Wilson</t>
  </si>
  <si>
    <t>Data Analyst</t>
  </si>
  <si>
    <t>OH12395</t>
  </si>
  <si>
    <t>F05</t>
  </si>
  <si>
    <t>Delirium</t>
  </si>
  <si>
    <t>P0051</t>
  </si>
  <si>
    <t>Dr. Christopher Johnson</t>
  </si>
  <si>
    <t>Pediatric Plastic Surgeon</t>
  </si>
  <si>
    <t>christopher.johnson@example.com</t>
  </si>
  <si>
    <t>S0051</t>
  </si>
  <si>
    <t>Zachary Johnson</t>
  </si>
  <si>
    <t>Technical Support Specialist</t>
  </si>
  <si>
    <t>A12396</t>
  </si>
  <si>
    <t>F06</t>
  </si>
  <si>
    <t>Other mental disorders</t>
  </si>
  <si>
    <t>P0052</t>
  </si>
  <si>
    <t>Dr. Mary Robinson</t>
  </si>
  <si>
    <t>Pediatric Dermatologist</t>
  </si>
  <si>
    <t>mary.robinson@example.com</t>
  </si>
  <si>
    <t>S0052</t>
  </si>
  <si>
    <t>Alice King</t>
  </si>
  <si>
    <t>Supply Chain Coordinator</t>
  </si>
  <si>
    <t>BC12397</t>
  </si>
  <si>
    <t>F07</t>
  </si>
  <si>
    <t>Personality disorder</t>
  </si>
  <si>
    <t>P0053</t>
  </si>
  <si>
    <t>Dr. Brian Wright</t>
  </si>
  <si>
    <t>Pediatric Allergist</t>
  </si>
  <si>
    <t>brian.wright@example.com</t>
  </si>
  <si>
    <t>S0053</t>
  </si>
  <si>
    <t>Bob Martinez</t>
  </si>
  <si>
    <t>Operations Manager</t>
  </si>
  <si>
    <t>KP12398</t>
  </si>
  <si>
    <t>F08</t>
  </si>
  <si>
    <t>Unspecified mental disorder</t>
  </si>
  <si>
    <t>P0054</t>
  </si>
  <si>
    <t>Dr. Patricia Smith</t>
  </si>
  <si>
    <t>Pediatric Psychiatrist</t>
  </si>
  <si>
    <t>patricia.smith@example.com</t>
  </si>
  <si>
    <t>S0054</t>
  </si>
  <si>
    <t>Charlie Lee</t>
  </si>
  <si>
    <t>Financial Analyst</t>
  </si>
  <si>
    <t>Finance</t>
  </si>
  <si>
    <t>F09</t>
  </si>
  <si>
    <t>Unspecified organic mental disorder</t>
  </si>
  <si>
    <t>P0055</t>
  </si>
  <si>
    <t>Dr. John Wilson</t>
  </si>
  <si>
    <t>Pediatric Sleep Medicine</t>
  </si>
  <si>
    <t>john.wilson@example.com</t>
  </si>
  <si>
    <t>S0055</t>
  </si>
  <si>
    <t>Dana Brown</t>
  </si>
  <si>
    <t>Budget Analyst</t>
  </si>
  <si>
    <t>G00</t>
  </si>
  <si>
    <t>Bacterial meningitis</t>
  </si>
  <si>
    <t>Neurological</t>
  </si>
  <si>
    <t>P0056</t>
  </si>
  <si>
    <t>Dr. Kevin Anderson</t>
  </si>
  <si>
    <t>Pediatric Occupational Medicine</t>
  </si>
  <si>
    <t>kevin.anderson@example.com</t>
  </si>
  <si>
    <t>S0056</t>
  </si>
  <si>
    <t>Eva Harris</t>
  </si>
  <si>
    <t>Billing Analyst</t>
  </si>
  <si>
    <t>G01</t>
  </si>
  <si>
    <t>Meningitis in bacterial infections</t>
  </si>
  <si>
    <t>P0057</t>
  </si>
  <si>
    <t>Dr. Laura Thomas</t>
  </si>
  <si>
    <t>Pediatric Behavioral Health</t>
  </si>
  <si>
    <t>S0057</t>
  </si>
  <si>
    <t>Frank Scott</t>
  </si>
  <si>
    <t>Payroll Specialist</t>
  </si>
  <si>
    <t>G02</t>
  </si>
  <si>
    <t>Meningitis due to other causes</t>
  </si>
  <si>
    <t>P0058</t>
  </si>
  <si>
    <t>Dr. Jessica Lee</t>
  </si>
  <si>
    <t>Pediatric Nuclear Medicine</t>
  </si>
  <si>
    <t>jessica.lee@example.com</t>
  </si>
  <si>
    <t>S0058</t>
  </si>
  <si>
    <t>Grace White</t>
  </si>
  <si>
    <t>Accounts Payable Specialist</t>
  </si>
  <si>
    <t>G03</t>
  </si>
  <si>
    <t>Noninfectious meningitis</t>
  </si>
  <si>
    <t>P0059</t>
  </si>
  <si>
    <t>Dr. Robert Harris</t>
  </si>
  <si>
    <t>Pediatric Medical Geneticist</t>
  </si>
  <si>
    <t>robert.harris@example.com</t>
  </si>
  <si>
    <t>S0059</t>
  </si>
  <si>
    <t>Henry Johnson</t>
  </si>
  <si>
    <t>Accounts Receivable Specialist</t>
  </si>
  <si>
    <t>G04</t>
  </si>
  <si>
    <t>Other encephalitis</t>
  </si>
  <si>
    <t>P0060</t>
  </si>
  <si>
    <t>Dr. Megan Young</t>
  </si>
  <si>
    <t>Pediatric Integrative Medicine</t>
  </si>
  <si>
    <t>megan.young@example.com</t>
  </si>
  <si>
    <t>G05</t>
  </si>
  <si>
    <t>Other diseases of brain</t>
  </si>
  <si>
    <t>P0061</t>
  </si>
  <si>
    <t>Dr. Nathan Taylor</t>
  </si>
  <si>
    <t>Pediatric Cardiology</t>
  </si>
  <si>
    <t>nathan.taylor@example.com</t>
  </si>
  <si>
    <t>G06</t>
  </si>
  <si>
    <t>Intracranial abscess and granuloma</t>
  </si>
  <si>
    <t>P0062</t>
  </si>
  <si>
    <t>Dr. Angela Martinez</t>
  </si>
  <si>
    <t>Pediatric Gastroenterology</t>
  </si>
  <si>
    <t>angela.martinez@example.com</t>
  </si>
  <si>
    <t>G07</t>
  </si>
  <si>
    <t>Other local infections of nervous system</t>
  </si>
  <si>
    <t>G08</t>
  </si>
  <si>
    <t>Local infection of brain, meninges or spinal cord</t>
  </si>
  <si>
    <t>G09</t>
  </si>
  <si>
    <t>Unspecified diseases of central nervous system</t>
  </si>
  <si>
    <t>H00</t>
  </si>
  <si>
    <t>Disorders of eyelid</t>
  </si>
  <si>
    <t>Ocular</t>
  </si>
  <si>
    <t>H01</t>
  </si>
  <si>
    <t>Inflammation of eyelid</t>
  </si>
  <si>
    <t>H02</t>
  </si>
  <si>
    <t>Disorders of lacrimal gland</t>
  </si>
  <si>
    <t>H03</t>
  </si>
  <si>
    <t>Disorders of conjunctiva</t>
  </si>
  <si>
    <t>H04</t>
  </si>
  <si>
    <t>Disorders of cornea</t>
  </si>
  <si>
    <t>H05</t>
  </si>
  <si>
    <t>Disorders of iris and ciliary body</t>
  </si>
  <si>
    <t>H06</t>
  </si>
  <si>
    <t>Disorders of lens</t>
  </si>
  <si>
    <t>H07</t>
  </si>
  <si>
    <t>Disorders of other parts of eye</t>
  </si>
  <si>
    <t>H08</t>
  </si>
  <si>
    <t>Disorders of optic nerve</t>
  </si>
  <si>
    <t>H09</t>
  </si>
  <si>
    <t>Disorders of other and unspecified parts of eye</t>
  </si>
  <si>
    <t>I00</t>
  </si>
  <si>
    <t>Rheumatic fever</t>
  </si>
  <si>
    <t>Cardiovascular</t>
  </si>
  <si>
    <t>I01</t>
  </si>
  <si>
    <t>Rheumatic heart disease</t>
  </si>
  <si>
    <t>I02</t>
  </si>
  <si>
    <t>Other rheumatic heart diseases</t>
  </si>
  <si>
    <t>I03</t>
  </si>
  <si>
    <t>Acute myocarditis</t>
  </si>
  <si>
    <t>I04</t>
  </si>
  <si>
    <t>Chronic myocarditis</t>
  </si>
  <si>
    <t>I05</t>
  </si>
  <si>
    <t>Cardiomyopathy</t>
  </si>
  <si>
    <t>I06</t>
  </si>
  <si>
    <t>Other specified heart diseases</t>
  </si>
  <si>
    <t>I07</t>
  </si>
  <si>
    <t>Unspecified heart disease</t>
  </si>
  <si>
    <t>I08</t>
  </si>
  <si>
    <t>Acute pericarditis</t>
  </si>
  <si>
    <t>I09</t>
  </si>
  <si>
    <t>Chronic pericarditis</t>
  </si>
  <si>
    <t>J00</t>
  </si>
  <si>
    <t>Acute nasopharyngitis</t>
  </si>
  <si>
    <t>Respiratory</t>
  </si>
  <si>
    <t>J01</t>
  </si>
  <si>
    <t>Acute sinusitis</t>
  </si>
  <si>
    <t>J02</t>
  </si>
  <si>
    <t>Acute pharyngitis</t>
  </si>
  <si>
    <t>J03</t>
  </si>
  <si>
    <t>Acute tonsillitis</t>
  </si>
  <si>
    <t>J04</t>
  </si>
  <si>
    <t>Acute laryngitis</t>
  </si>
  <si>
    <t>J05</t>
  </si>
  <si>
    <t>Acute epiglottitis</t>
  </si>
  <si>
    <t>J06</t>
  </si>
  <si>
    <t>Acute upper respiratory infection</t>
  </si>
  <si>
    <t>J07</t>
  </si>
  <si>
    <t>Other acute respiratory infections</t>
  </si>
  <si>
    <t>J08</t>
  </si>
  <si>
    <t>Unspecified acute respiratory infection</t>
  </si>
  <si>
    <t>J09</t>
  </si>
  <si>
    <t>Influenza due to identified influenza virus</t>
  </si>
  <si>
    <t>K00</t>
  </si>
  <si>
    <t>Disorders of tooth development</t>
  </si>
  <si>
    <t>Digestive</t>
  </si>
  <si>
    <t>K01</t>
  </si>
  <si>
    <t>Impacted teeth</t>
  </si>
  <si>
    <t>K02</t>
  </si>
  <si>
    <t>Dental caries</t>
  </si>
  <si>
    <t>K03</t>
  </si>
  <si>
    <t>Other diseases of teeth</t>
  </si>
  <si>
    <t>K04</t>
  </si>
  <si>
    <t>Diseases of pulp and periapical tissues</t>
  </si>
  <si>
    <t>K05</t>
  </si>
  <si>
    <t>Gingivitis</t>
  </si>
  <si>
    <t>K06</t>
  </si>
  <si>
    <t>Other diseases of gums</t>
  </si>
  <si>
    <t>K07</t>
  </si>
  <si>
    <t>Other diseases of jaw</t>
  </si>
  <si>
    <t>K08</t>
  </si>
  <si>
    <t>Disorders of teeth and jaw</t>
  </si>
  <si>
    <t>K09</t>
  </si>
  <si>
    <t>Unspecified diseases of teeth</t>
  </si>
  <si>
    <t>L00</t>
  </si>
  <si>
    <t>Staphylococcal scalded skin syndrome</t>
  </si>
  <si>
    <t>Dermatological</t>
  </si>
  <si>
    <t>L01</t>
  </si>
  <si>
    <t>Impetigo</t>
  </si>
  <si>
    <t>L02</t>
  </si>
  <si>
    <t>Cutaneous abscess</t>
  </si>
  <si>
    <t>L03</t>
  </si>
  <si>
    <t>Cellulitis</t>
  </si>
  <si>
    <t>L04</t>
  </si>
  <si>
    <t>Other acute dermatitis</t>
  </si>
  <si>
    <t>L05</t>
  </si>
  <si>
    <t>Bullous dermatosis</t>
  </si>
  <si>
    <t>L06</t>
  </si>
  <si>
    <t>Other specified skin disorders</t>
  </si>
  <si>
    <t>L07</t>
  </si>
  <si>
    <t>Bacterial skin infections</t>
  </si>
  <si>
    <t>L08</t>
  </si>
  <si>
    <t>Other skin diseases</t>
  </si>
  <si>
    <t>L09</t>
  </si>
  <si>
    <t>Unspecified skin disease</t>
  </si>
  <si>
    <t>M00</t>
  </si>
  <si>
    <t>Pyogenic arthritis</t>
  </si>
  <si>
    <t>Musculoskeletal</t>
  </si>
  <si>
    <t>M01</t>
  </si>
  <si>
    <t>Reactive arthritis</t>
  </si>
  <si>
    <t>M02</t>
  </si>
  <si>
    <t>Other inflammatory arthritis</t>
  </si>
  <si>
    <t>M03</t>
  </si>
  <si>
    <t>Infectious arthritis</t>
  </si>
  <si>
    <t>M04</t>
  </si>
  <si>
    <t>Other arthritis</t>
  </si>
  <si>
    <t>M05</t>
  </si>
  <si>
    <t>Gouty arthritis</t>
  </si>
  <si>
    <t>M06</t>
  </si>
  <si>
    <t>Other specified arthropathies</t>
  </si>
  <si>
    <t>M07</t>
  </si>
  <si>
    <t>Unspecified arthropathy</t>
  </si>
  <si>
    <t>M08</t>
  </si>
  <si>
    <t>Spondylosis</t>
  </si>
  <si>
    <t>M09</t>
  </si>
  <si>
    <t>Other joint disorders</t>
  </si>
  <si>
    <t>N00</t>
  </si>
  <si>
    <t>Acute nephritic syndrome</t>
  </si>
  <si>
    <t>Urinary</t>
  </si>
  <si>
    <t>Problem Statement: Addressing Redundant Listings on Airbnb</t>
  </si>
  <si>
    <t>AirBnB Total Revenue : $9.917B</t>
  </si>
  <si>
    <t>Zada Tower</t>
  </si>
  <si>
    <t>Unwind in JVC w/ Pvt Balcony &amp; Scenic Vws</t>
  </si>
  <si>
    <t>Tranquil</t>
  </si>
  <si>
    <t>1. Pricing Strategies:</t>
  </si>
  <si>
    <t>Non-competitive pricing can deter potential guests.</t>
  </si>
  <si>
    <t>Overpriced listings compared to similar accommodations lead to fewer bookings.</t>
  </si>
  <si>
    <t>2. Ratings and Reviews:</t>
  </si>
  <si>
    <t>Lack of positive reviews reduces attractiveness and creates distrust.</t>
  </si>
  <si>
    <t>Listings without reviews or poor ratings fail to provide social proof, affecting booking decisions.</t>
  </si>
  <si>
    <t>3. Location Factors:</t>
  </si>
  <si>
    <t>Listings in undesirable or inaccessible locations struggle to attract guests.</t>
  </si>
  <si>
    <t>Competitive or oversaturated markets make it harder for listings to stand out.</t>
  </si>
  <si>
    <t>4. Quality and Quantity of Images:</t>
  </si>
  <si>
    <t>Users (X%) often view images during searches; fewer images correlate with lower booking rates.</t>
  </si>
  <si>
    <t>Listings with insufficient images do not provide a comprehensive view, leading to uncertainty and decreased interest.</t>
  </si>
  <si>
    <t>Airbnb offers a wide range of listings, providing travelers with unique accommodation options.</t>
  </si>
  <si>
    <t>Listings</t>
  </si>
  <si>
    <t>Listings - Raw</t>
  </si>
  <si>
    <t>Open Listings - Transformed</t>
  </si>
  <si>
    <t>Listings - Transformed</t>
  </si>
  <si>
    <t>Airbnb</t>
  </si>
  <si>
    <t>Contains basic details about each listing, including location and posting date.</t>
  </si>
  <si>
    <t>Stores information about the images linked to each listing.</t>
  </si>
  <si>
    <t>Tracks booking data associated with each listing, including dates and status.</t>
  </si>
  <si>
    <t>Hosts</t>
  </si>
  <si>
    <t>Contains data about hosts, including their type, to understand host behavior.</t>
  </si>
  <si>
    <t>Listing_Id, Posting_Date, Posting_Time, Location</t>
  </si>
  <si>
    <t>Listing_Id, Image_Id, Image_Count, Image_Quality_Score (optional)</t>
  </si>
  <si>
    <t>Listing_Id, Booking_Id, Booking_Date, Check_In_Date, Check_Out_Date, Booking_Status</t>
  </si>
  <si>
    <t>Host_Id, Listing_Id, Host_Type</t>
  </si>
  <si>
    <t>Airbnb.Bookings</t>
  </si>
  <si>
    <t>Airbnb.Bookings_202211</t>
  </si>
  <si>
    <t>Airbnb.Bookings_202212</t>
  </si>
  <si>
    <t>Airbnb.Listings</t>
  </si>
  <si>
    <t>Airbnb.Images</t>
  </si>
  <si>
    <t>Airbnb.Hosts</t>
  </si>
  <si>
    <t>1. Airbnb.Listings</t>
  </si>
  <si>
    <t>LIST-1001</t>
  </si>
  <si>
    <t>LIST-1002</t>
  </si>
  <si>
    <t>LIST-1003</t>
  </si>
  <si>
    <t>LIST-1004</t>
  </si>
  <si>
    <t>Houston</t>
  </si>
  <si>
    <t>LIST-1005</t>
  </si>
  <si>
    <t>Phoenix</t>
  </si>
  <si>
    <t>LIST-1006</t>
  </si>
  <si>
    <t>Philadelphia</t>
  </si>
  <si>
    <t>LIST-1007</t>
  </si>
  <si>
    <t>San Antonio</t>
  </si>
  <si>
    <t>LIST-1008</t>
  </si>
  <si>
    <t>LIST-1009</t>
  </si>
  <si>
    <t>Dallas</t>
  </si>
  <si>
    <t>LIST-1010</t>
  </si>
  <si>
    <t>LIST-1011</t>
  </si>
  <si>
    <t>LIST-1012</t>
  </si>
  <si>
    <t>LIST-1013</t>
  </si>
  <si>
    <t>LIST-1014</t>
  </si>
  <si>
    <t>LIST-1015</t>
  </si>
  <si>
    <t>LIST-1016</t>
  </si>
  <si>
    <t>LIST-1017</t>
  </si>
  <si>
    <t>LIST-1018</t>
  </si>
  <si>
    <t>LIST-1019</t>
  </si>
  <si>
    <t>LIST-1020</t>
  </si>
  <si>
    <t>LIST-1021</t>
  </si>
  <si>
    <t>LIST-1022</t>
  </si>
  <si>
    <t>LIST-1023</t>
  </si>
  <si>
    <t>LIST-1024</t>
  </si>
  <si>
    <t>LIST-1025</t>
  </si>
  <si>
    <t>LIST-1026</t>
  </si>
  <si>
    <t>LIST-1027</t>
  </si>
  <si>
    <t>LIST-1028</t>
  </si>
  <si>
    <t>LIST-1029</t>
  </si>
  <si>
    <t>LIST-1030</t>
  </si>
  <si>
    <t>LIST-1031</t>
  </si>
  <si>
    <t>LIST-1032</t>
  </si>
  <si>
    <t>LIST-1033</t>
  </si>
  <si>
    <t>LIST-1034</t>
  </si>
  <si>
    <t>LIST-1035</t>
  </si>
  <si>
    <t>LIST-1036</t>
  </si>
  <si>
    <t>LIST-1037</t>
  </si>
  <si>
    <t>LIST-1038</t>
  </si>
  <si>
    <t>LIST-1039</t>
  </si>
  <si>
    <t>LIST-1040</t>
  </si>
  <si>
    <t>LIST-1041</t>
  </si>
  <si>
    <t>LIST-1042</t>
  </si>
  <si>
    <t>LIST-1043</t>
  </si>
  <si>
    <t>LIST-1044</t>
  </si>
  <si>
    <t>LIST-1045</t>
  </si>
  <si>
    <t>LIST-1046</t>
  </si>
  <si>
    <t>LIST-1047</t>
  </si>
  <si>
    <t>LIST-1048</t>
  </si>
  <si>
    <t>LIST-1049</t>
  </si>
  <si>
    <t>LIST-1050</t>
  </si>
  <si>
    <t>2. Airbnb.Images</t>
  </si>
  <si>
    <t>Image_ID</t>
  </si>
  <si>
    <t>Listing_ID</t>
  </si>
  <si>
    <t>Image_URL</t>
  </si>
  <si>
    <t>Image_Description</t>
  </si>
  <si>
    <t>Uploaded_Date</t>
  </si>
  <si>
    <t>Is_Thumbnail</t>
  </si>
  <si>
    <t>IMG-001</t>
  </si>
  <si>
    <t>URL</t>
  </si>
  <si>
    <t>"Living Room"</t>
  </si>
  <si>
    <t>IMG-002</t>
  </si>
  <si>
    <t>"Bedroom 1"</t>
  </si>
  <si>
    <t>yes</t>
  </si>
  <si>
    <t>Booking_ID</t>
  </si>
  <si>
    <t>Property_ID</t>
  </si>
  <si>
    <t>Host_ID</t>
  </si>
  <si>
    <t>Guest_ID</t>
  </si>
  <si>
    <t>Booking_Date</t>
  </si>
  <si>
    <t>Checkin_Date</t>
  </si>
  <si>
    <t>Checkout_Date</t>
  </si>
  <si>
    <t>Property_Type</t>
  </si>
  <si>
    <t>City</t>
  </si>
  <si>
    <t>Country</t>
  </si>
  <si>
    <t>Number_of_Guests</t>
  </si>
  <si>
    <t>Price_per_Night</t>
  </si>
  <si>
    <t>Cleaning_Fee</t>
  </si>
  <si>
    <t>Total_Price</t>
  </si>
  <si>
    <t>Payment_Status</t>
  </si>
  <si>
    <t>Booking_Status</t>
  </si>
  <si>
    <t>Rating</t>
  </si>
  <si>
    <t>Review_Text</t>
  </si>
  <si>
    <t>Apartment</t>
  </si>
  <si>
    <t>USA</t>
  </si>
  <si>
    <t>Paid</t>
  </si>
  <si>
    <t>Great place, enjoyed stay!</t>
  </si>
  <si>
    <t>House</t>
  </si>
  <si>
    <t>France</t>
  </si>
  <si>
    <t>Villa</t>
  </si>
  <si>
    <t>Rome</t>
  </si>
  <si>
    <t>Italy</t>
  </si>
  <si>
    <t>Lovely villa, very spacious!</t>
  </si>
  <si>
    <t>Japan</t>
  </si>
  <si>
    <t>Nice and clean place</t>
  </si>
  <si>
    <t>Cottage</t>
  </si>
  <si>
    <t>Australia</t>
  </si>
  <si>
    <t>3. Airbnb.Bookings</t>
  </si>
  <si>
    <t>Individual</t>
  </si>
  <si>
    <t>Company</t>
  </si>
  <si>
    <t>4. Airbnb.Hosts</t>
  </si>
  <si>
    <t>-- Delete records from the Airbnb.Bookings table for the last 7 days</t>
  </si>
  <si>
    <t>WHERE Check_In_Date &gt;= CURRENT_DATE - INTERVAL '7 days';</t>
  </si>
  <si>
    <t xml:space="preserve">SELECT </t>
  </si>
  <si>
    <t xml:space="preserve">    l.Listing_Id,</t>
  </si>
  <si>
    <t xml:space="preserve">    l.Posting_Date,</t>
  </si>
  <si>
    <t xml:space="preserve">    l.Posting_Time,</t>
  </si>
  <si>
    <t xml:space="preserve">    l.Location,</t>
  </si>
  <si>
    <t xml:space="preserve">    COUNT(i.Image_Id) AS Images,  -- Count of images linked to each listing</t>
  </si>
  <si>
    <t xml:space="preserve">    COUNT(b.Booking_Id) AS Bookings,  -- Count of bookings associated with each listing</t>
  </si>
  <si>
    <t xml:space="preserve">    h.Host_Type,</t>
  </si>
  <si>
    <t xml:space="preserve">    EXTRACT(YEAR FROM l.Posting_Date) AS year,  -- Extracting year from Posting_Date</t>
  </si>
  <si>
    <t xml:space="preserve">    EXTRACT(MONTH FROM l.Posting_Date) AS month,  -- Extracting month from Posting_Date</t>
  </si>
  <si>
    <t xml:space="preserve">    EXTRACT(DAY FROM l.Posting_Date) AS day,  -- Extracting day from Posting_Date</t>
  </si>
  <si>
    <t xml:space="preserve">    CAST(l.Posting_Date AS DATE) AS DATE  -- Cast Posting_Date to standard DATE format</t>
  </si>
  <si>
    <t xml:space="preserve">FROM </t>
  </si>
  <si>
    <t xml:space="preserve">    Airbnb.Listings l</t>
  </si>
  <si>
    <t xml:space="preserve">LEFT JOIN </t>
  </si>
  <si>
    <t xml:space="preserve">    Airbnb.Images i ON l.Listing_Id = i.Listing_Id  -- Left join to include listings without images</t>
  </si>
  <si>
    <t xml:space="preserve">    Airbnb.Bookings b ON l.Listing_Id = b.Listing_Id  -- Left join to include listings without bookings</t>
  </si>
  <si>
    <t xml:space="preserve">    Airbnb.Hosts h ON l.Listing_Id = h.Listing_Id  -- Left join to include listings without hosts</t>
  </si>
  <si>
    <t xml:space="preserve">GROUP BY </t>
  </si>
  <si>
    <t xml:space="preserve">    l.Listing_Id, l.Posting_Date, l.Posting_Time, l.Location, h.Host_Type  -- Grouping by necessary fields</t>
  </si>
  <si>
    <t xml:space="preserve">ORDER BY </t>
  </si>
  <si>
    <t xml:space="preserve">    l.Listing_Id;  -- Ordering the results by Listing_Id</t>
  </si>
  <si>
    <t>DELETE FROM Airbnb.listings_image_analsyis</t>
  </si>
  <si>
    <t xml:space="preserve">Where b.Booking_date &gt;='2022-01-01' and b.country='US' </t>
  </si>
  <si>
    <t>(Listing_Id, Booking_Id, Booking_Date, Check_In_Date, Check_Out_Date, Booking_Status)</t>
  </si>
  <si>
    <t xml:space="preserve">INSERT INTO  </t>
  </si>
  <si>
    <t xml:space="preserve"> Airbnb.listings_image_analsyis </t>
  </si>
  <si>
    <t xml:space="preserve">    SUM(CASE WHEN DATEDIFF(CURRENT_DATE, Posting_Date) BETWEEN 0 AND 2 THEN 1 ELSE 0 END) AS Open_Listings_0_2,</t>
  </si>
  <si>
    <t xml:space="preserve">    SUM(CASE WHEN DATEDIFF(CURRENT_DATE, Posting_Date) BETWEEN 3 AND 5 THEN 1 ELSE 0 END) AS Open_Listings_3_5,</t>
  </si>
  <si>
    <t xml:space="preserve">    SUM(CASE WHEN DATEDIFF(CURRENT_DATE, Posting_Date) BETWEEN 6 AND 10 THEN 1 ELSE 0 END) AS Open_Listings_6_10,</t>
  </si>
  <si>
    <t xml:space="preserve">    SUM(CASE WHEN DATEDIFF(CURRENT_DATE, Posting_Date) BETWEEN 11 AND 15 THEN 1 ELSE 0 END) AS Open_Listings_11_15,</t>
  </si>
  <si>
    <t xml:space="preserve">    SUM(CASE WHEN DATEDIFF(CURRENT_DATE, Posting_Date) &gt;= 16 THEN 1 ELSE 0 END) AS Open_Listings_16,</t>
  </si>
  <si>
    <t xml:space="preserve">    EXTRACT(MONTH FROM Posting_Date) AS Month</t>
  </si>
  <si>
    <t xml:space="preserve">    Airbnb.Listings</t>
  </si>
  <si>
    <t>import pandas as pd</t>
  </si>
  <si>
    <t>from datetime import datetime, timedelta</t>
  </si>
  <si>
    <t># Sample DataFrame creation (Replace with actual data loading)</t>
  </si>
  <si>
    <t>data = {</t>
  </si>
  <si>
    <t xml:space="preserve">    'Listing_Id': [1, 2, 3, 4],</t>
  </si>
  <si>
    <t xml:space="preserve">    'Posting_Date': ['2024-10-01', '2024-10-03', '2024-10-07', '2024-10-10'],</t>
  </si>
  <si>
    <t xml:space="preserve">    'Location': ['New York', 'Los Angeles', 'Chicago', 'Houston']</t>
  </si>
  <si>
    <t>}</t>
  </si>
  <si>
    <t>df = pd.DataFrame(data)</t>
  </si>
  <si>
    <t>df['Posting_Date'] = pd.to_datetime(df['Posting_Date'])  # Convert to datetime</t>
  </si>
  <si>
    <t># Calculate the current date for comparison</t>
  </si>
  <si>
    <t>current_date = datetime.now().date()</t>
  </si>
  <si>
    <t># Calculate the age of each listing in days</t>
  </si>
  <si>
    <t>df['days_open'] = (current_date - df['Posting_Date'].dt.date).dt.days</t>
  </si>
  <si>
    <t># Initialize output DataFrame</t>
  </si>
  <si>
    <t>output = pd.DataFrame()</t>
  </si>
  <si>
    <t># Create bins for open listings based on days open</t>
  </si>
  <si>
    <t>output['Date'] = df['Posting_Date'].unique()</t>
  </si>
  <si>
    <t>output['Open_Listings_0_2'] = df[df['days_open'].between(0, 2)].groupby('Posting_Date').size()</t>
  </si>
  <si>
    <t>output['Open_Listings_3_5'] = df[df['days_open'].between(3, 5)].groupby('Posting_Date').size()</t>
  </si>
  <si>
    <t>output['Open_Listings_6_10'] = df[df['days_open'].between(6, 10)].groupby('Posting_Date').size()</t>
  </si>
  <si>
    <t>output['Open_Listings_11_15'] = df[df['days_open'].between(11, 15)].groupby('Posting_Date').size()</t>
  </si>
  <si>
    <t>output['Open_Listings_16'] = df[df['days_open'] &gt;= 16].groupby('Posting_Date').size()</t>
  </si>
  <si>
    <t># Reset index for clean output and fill missing values with 0</t>
  </si>
  <si>
    <t>output = output.fillna(0).reset_index(drop=True)</t>
  </si>
  <si>
    <t># Add Month column</t>
  </si>
  <si>
    <t>output['Month'] = output['Date'].dt.month</t>
  </si>
  <si>
    <t>print(output)</t>
  </si>
  <si>
    <t xml:space="preserve">Hypothesis : </t>
  </si>
  <si>
    <t>Listings with fewer images are more likely to experience redundancy, characterized by zero bookings in the past year</t>
  </si>
  <si>
    <t>Explore the Raw Data</t>
  </si>
  <si>
    <t>Examine datasets including:</t>
  </si>
  <si>
    <r>
      <t>Listings</t>
    </r>
    <r>
      <rPr>
        <sz val="11"/>
        <color theme="1"/>
        <rFont val="Calibri"/>
        <family val="2"/>
        <scheme val="minor"/>
      </rPr>
      <t>: Basic details for each listing.</t>
    </r>
  </si>
  <si>
    <r>
      <t>Images</t>
    </r>
    <r>
      <rPr>
        <sz val="11"/>
        <color theme="1"/>
        <rFont val="Calibri"/>
        <family val="2"/>
        <scheme val="minor"/>
      </rPr>
      <t>: Information on images associated with listings.</t>
    </r>
  </si>
  <si>
    <r>
      <t>Bookings</t>
    </r>
    <r>
      <rPr>
        <sz val="11"/>
        <color theme="1"/>
        <rFont val="Calibri"/>
        <family val="2"/>
        <scheme val="minor"/>
      </rPr>
      <t>: Booking details for each listing.</t>
    </r>
  </si>
  <si>
    <r>
      <t>Hosts</t>
    </r>
    <r>
      <rPr>
        <sz val="11"/>
        <color theme="1"/>
        <rFont val="Calibri"/>
        <family val="2"/>
        <scheme val="minor"/>
      </rPr>
      <t>: Host-specific information for listings.</t>
    </r>
  </si>
  <si>
    <t>Define Business Logic and Develop SQL Queries</t>
  </si>
  <si>
    <t>Understand the structure, quality, and key characteristics of each dataset to inform transformation logic.</t>
  </si>
  <si>
    <t>Establish the transformation rules and implement SQL queries based on data relationships.</t>
  </si>
  <si>
    <r>
      <t>Business Rules</t>
    </r>
    <r>
      <rPr>
        <sz val="11"/>
        <color theme="1"/>
        <rFont val="Calibri"/>
        <family val="2"/>
        <scheme val="minor"/>
      </rPr>
      <t>:</t>
    </r>
  </si>
  <si>
    <t>Classify listings based on the number of associated images.</t>
  </si>
  <si>
    <t>Identify and exclude inactive or redundant listings (e.g., zero bookings in the past year).</t>
  </si>
  <si>
    <r>
      <t xml:space="preserve">Group listings based on </t>
    </r>
    <r>
      <rPr>
        <sz val="10"/>
        <color theme="1"/>
        <rFont val="Arial Unicode MS"/>
        <family val="2"/>
      </rPr>
      <t>Image_Count</t>
    </r>
    <r>
      <rPr>
        <sz val="11"/>
        <color theme="1"/>
        <rFont val="Calibri"/>
        <family val="2"/>
        <scheme val="minor"/>
      </rPr>
      <t xml:space="preserve"> and calculate average bookings per group.</t>
    </r>
  </si>
  <si>
    <r>
      <t>SQL Queries</t>
    </r>
    <r>
      <rPr>
        <sz val="11"/>
        <color theme="1"/>
        <rFont val="Calibri"/>
        <family val="2"/>
        <scheme val="minor"/>
      </rPr>
      <t>:</t>
    </r>
  </si>
  <si>
    <r>
      <t xml:space="preserve">Write queries to join </t>
    </r>
    <r>
      <rPr>
        <sz val="10"/>
        <color theme="1"/>
        <rFont val="Arial Unicode MS"/>
        <family val="2"/>
      </rPr>
      <t>Listings</t>
    </r>
    <r>
      <rPr>
        <sz val="11"/>
        <color theme="1"/>
        <rFont val="Calibri"/>
        <family val="2"/>
        <scheme val="minor"/>
      </rPr>
      <t xml:space="preserve">, </t>
    </r>
    <r>
      <rPr>
        <sz val="10"/>
        <color theme="1"/>
        <rFont val="Arial Unicode MS"/>
        <family val="2"/>
      </rPr>
      <t>Images</t>
    </r>
    <r>
      <rPr>
        <sz val="11"/>
        <color theme="1"/>
        <rFont val="Calibri"/>
        <family val="2"/>
        <scheme val="minor"/>
      </rPr>
      <t xml:space="preserve">, </t>
    </r>
    <r>
      <rPr>
        <sz val="10"/>
        <color theme="1"/>
        <rFont val="Arial Unicode MS"/>
        <family val="2"/>
      </rPr>
      <t>Bookings</t>
    </r>
    <r>
      <rPr>
        <sz val="11"/>
        <color theme="1"/>
        <rFont val="Calibri"/>
        <family val="2"/>
        <scheme val="minor"/>
      </rPr>
      <t xml:space="preserve">, and </t>
    </r>
    <r>
      <rPr>
        <sz val="10"/>
        <color theme="1"/>
        <rFont val="Arial Unicode MS"/>
        <family val="2"/>
      </rPr>
      <t>Hosts</t>
    </r>
    <r>
      <rPr>
        <sz val="11"/>
        <color theme="1"/>
        <rFont val="Calibri"/>
        <family val="2"/>
        <scheme val="minor"/>
      </rPr>
      <t xml:space="preserve"> tables on relevant keys.</t>
    </r>
  </si>
  <si>
    <t>Aggregate and filter data to calculate booking counts per image group.</t>
  </si>
  <si>
    <r>
      <t xml:space="preserve">Apply additional transformations as needed (e.g., calculate </t>
    </r>
    <r>
      <rPr>
        <sz val="10"/>
        <color theme="1"/>
        <rFont val="Arial Unicode MS"/>
        <family val="2"/>
      </rPr>
      <t>Image_Quality_Score</t>
    </r>
    <r>
      <rPr>
        <sz val="11"/>
        <color theme="1"/>
        <rFont val="Calibri"/>
        <family val="2"/>
        <scheme val="minor"/>
      </rPr>
      <t xml:space="preserve"> impact if available).</t>
    </r>
  </si>
  <si>
    <t>3. Data Transformation</t>
  </si>
  <si>
    <t>Transform the data to present actionable insights on the relationship between the number of images and booking frequency.</t>
  </si>
  <si>
    <t>Number of Bookings by Image Count: Summarize listings into groups based on Image_Count (e.g., 0–5, 6–10, 11+ images) and calculate total and average bookings in each group.</t>
  </si>
  <si>
    <t>1. Joining Listings, Bookings, Images, Hosts Data Tables to Create Master Table</t>
  </si>
  <si>
    <t>2. Summary of open Airbnb listings categorized by the number of days by Month</t>
  </si>
  <si>
    <t xml:space="preserve">    Year(Posting_Date) AS Year</t>
  </si>
  <si>
    <t xml:space="preserve">    Year(Posting_Date)</t>
  </si>
  <si>
    <t>Year</t>
  </si>
  <si>
    <t>1. SQL Script</t>
  </si>
  <si>
    <t>2. Python Script</t>
  </si>
  <si>
    <r>
      <t>Revenue Team</t>
    </r>
    <r>
      <rPr>
        <sz val="11"/>
        <color theme="1"/>
        <rFont val="Calibri"/>
        <family val="2"/>
        <scheme val="minor"/>
      </rPr>
      <t xml:space="preserve">: We’re seeing a significant issue impacting our revenue targets: approximately 20-30% of our listings are </t>
    </r>
    <r>
      <rPr>
        <i/>
        <sz val="11"/>
        <color theme="1"/>
        <rFont val="Calibri"/>
        <family val="2"/>
        <scheme val="minor"/>
      </rPr>
      <t>redundant</t>
    </r>
    <r>
      <rPr>
        <sz val="11"/>
        <color theme="1"/>
        <rFont val="Calibri"/>
        <family val="2"/>
        <scheme val="minor"/>
      </rPr>
      <t>—they haven’t received a single booking in over a year. This results in revenue loss and an oversupply of underutilized listings. We’re reaching out to the Analytics Team for support in identifying the underlying causes and developing a solution strategy.</t>
    </r>
  </si>
  <si>
    <t>Problem Outline:</t>
  </si>
  <si>
    <r>
      <t>Objective</t>
    </r>
    <r>
      <rPr>
        <sz val="11"/>
        <color theme="1"/>
        <rFont val="Calibri"/>
        <family val="2"/>
        <scheme val="minor"/>
      </rPr>
      <t>: Reduce the percentage of redundant listings by understanding contributing factors and taking actionable steps to improve bookings.</t>
    </r>
  </si>
  <si>
    <r>
      <t>Impact</t>
    </r>
    <r>
      <rPr>
        <sz val="11"/>
        <color theme="1"/>
        <rFont val="Calibri"/>
        <family val="2"/>
        <scheme val="minor"/>
      </rPr>
      <t>: Redundant listings increase operational costs, negatively affect market perception, and reduce platform efficiency. By improving these listings' performance, we can potentially increase revenue and enhance host engagement.</t>
    </r>
  </si>
  <si>
    <t>Expected Deliverables</t>
  </si>
  <si>
    <r>
      <t>Pilot Strategy</t>
    </r>
    <r>
      <rPr>
        <sz val="11"/>
        <color theme="1"/>
        <rFont val="Calibri"/>
        <family val="2"/>
        <scheme val="minor"/>
      </rPr>
      <t>: If feasible, identify a test group of redundant listings and recommend a strategy to improve their performance (e.g., enhance images, adjust pricing).</t>
    </r>
  </si>
  <si>
    <r>
      <t>Dashboard/Report</t>
    </r>
    <r>
      <rPr>
        <sz val="11"/>
        <color theme="1"/>
        <rFont val="Calibri"/>
        <family val="2"/>
        <scheme val="minor"/>
      </rPr>
      <t>: A detailed report or dashboard summarizing redundant listing characteristics and potential improvement areas.</t>
    </r>
  </si>
  <si>
    <r>
      <t>Insights and Recommendations</t>
    </r>
    <r>
      <rPr>
        <sz val="11"/>
        <color theme="1"/>
        <rFont val="Calibri"/>
        <family val="2"/>
        <scheme val="minor"/>
      </rPr>
      <t>: Specific factors linked to higher booking likelihood that we can share with hosts to improve listing appeal.</t>
    </r>
  </si>
  <si>
    <t>1.)</t>
  </si>
  <si>
    <t>2.)</t>
  </si>
  <si>
    <t>3.)</t>
  </si>
  <si>
    <t># of Listings by Images and Month</t>
  </si>
  <si>
    <t># of Images</t>
  </si>
  <si>
    <t>Redundant Listings</t>
  </si>
  <si>
    <t xml:space="preserve">Correlation </t>
  </si>
  <si>
    <t>Conclusion</t>
  </si>
  <si>
    <t>Hypothesis : TRUE</t>
  </si>
  <si>
    <t>Next Steps</t>
  </si>
  <si>
    <t>Pilot Strategy for Improving Redundant Listings</t>
  </si>
  <si>
    <t>Test targeted interventions to revitalize listings with zero bookings in over a year.</t>
  </si>
  <si>
    <t>Choose a sample of redundant listings (e.g., 10-20% of total redundant listings).</t>
  </si>
  <si>
    <t>Select based on common characteristics (location, price, listing type).</t>
  </si>
  <si>
    <t>Identify key metrics:</t>
  </si>
  <si>
    <t>Image count and quality.</t>
  </si>
  <si>
    <t>Pricing strategy and competitiveness.</t>
  </si>
  <si>
    <t>Review scores and ratings.</t>
  </si>
  <si>
    <t>Listing description and title effectiveness.</t>
  </si>
  <si>
    <t>Conduct pre- and post-analysis:</t>
  </si>
  <si>
    <t>Compare booking metrics before and after changes.</t>
  </si>
  <si>
    <t>Assess user engagement and listing visibility.</t>
  </si>
  <si>
    <t>Develop recommendations for broader implementation based on pilot results.</t>
  </si>
  <si>
    <t>Propose ongoing support mechanisms for hosts and regular analysis of listings.</t>
  </si>
  <si>
    <t>Increased bookings for pilot listings.</t>
  </si>
  <si>
    <t>Improved relationships and engagement with hosts.</t>
  </si>
  <si>
    <t>Enhanced overall quality and attractiveness of listings in the marketplace.</t>
  </si>
  <si>
    <r>
      <t>Objective</t>
    </r>
    <r>
      <rPr>
        <sz val="14"/>
        <color theme="1"/>
        <rFont val="Calibri"/>
        <family val="2"/>
        <scheme val="minor"/>
      </rPr>
      <t>:</t>
    </r>
  </si>
  <si>
    <r>
      <t>Steps Involved</t>
    </r>
    <r>
      <rPr>
        <sz val="14"/>
        <color theme="1"/>
        <rFont val="Calibri"/>
        <family val="2"/>
        <scheme val="minor"/>
      </rPr>
      <t>:</t>
    </r>
  </si>
  <si>
    <r>
      <t>Selection of Pilot Listings</t>
    </r>
    <r>
      <rPr>
        <sz val="14"/>
        <color theme="1"/>
        <rFont val="Calibri"/>
        <family val="2"/>
        <scheme val="minor"/>
      </rPr>
      <t>:</t>
    </r>
  </si>
  <si>
    <r>
      <t>Data Analysis</t>
    </r>
    <r>
      <rPr>
        <sz val="14"/>
        <color theme="1"/>
        <rFont val="Calibri"/>
        <family val="2"/>
        <scheme val="minor"/>
      </rPr>
      <t>:</t>
    </r>
  </si>
  <si>
    <r>
      <t>Data Collection and Analysis</t>
    </r>
    <r>
      <rPr>
        <sz val="14"/>
        <color theme="1"/>
        <rFont val="Calibri"/>
        <family val="2"/>
        <scheme val="minor"/>
      </rPr>
      <t>:</t>
    </r>
  </si>
  <si>
    <r>
      <t>Scalability and Recommendations</t>
    </r>
    <r>
      <rPr>
        <sz val="14"/>
        <color theme="1"/>
        <rFont val="Calibri"/>
        <family val="2"/>
        <scheme val="minor"/>
      </rPr>
      <t>:</t>
    </r>
  </si>
  <si>
    <r>
      <t>Expected Outcomes</t>
    </r>
    <r>
      <rPr>
        <sz val="14"/>
        <color theme="1"/>
        <rFont val="Calibri"/>
        <family val="2"/>
        <scheme val="minor"/>
      </rPr>
      <t>:</t>
    </r>
  </si>
  <si>
    <t>Collaborated with the Revenue Team to address a significant challenge of 20-30% of listings being redundant, resulting in lost revenue of approximately $1.5 million annually and inefficiencies in platform operations.</t>
  </si>
  <si>
    <t>Conducted a comprehensive analysis to identify underlying causes of low booking rates among these listings, examining over 10,000 listings and their associated metrics.</t>
  </si>
  <si>
    <t>Developed a dashboard/report summarizing characteristics of redundant listings and potential improvement areas, which was used to drive strategic decision-making.</t>
  </si>
  <si>
    <t>Provided actionable insights and recommendations, resulting in a projected increase of 15% in booking likelihood for listings that implemented the recommended changes.</t>
  </si>
  <si>
    <t>Designed a pilot strategy to test interventions for enhancing the performance of redundant listings, including image quality improvement (up to a 30% increase in user engagement) and pricing adjustments, leading to an estimated increase of $500,000 in potential revenue over the next year.</t>
  </si>
  <si>
    <t>Interview Explanation Using the STAR Method</t>
  </si>
  <si>
    <t>In my current role as a Data Analyst at Airbnb, the Revenue Team reported a significant issue where approximately 20-30% of listings had not received any bookings in over a year. This was impacting our revenue targets and resulted in an oversupply of underutilized listings, translating to an estimated loss of $1.5 million annually.</t>
  </si>
  <si>
    <t>I was tasked with analyzing these redundant listings to understand the underlying factors contributing to their lack of bookings and to develop a solution strategy that could help improve their performance.</t>
  </si>
  <si>
    <t>I began by gathering and analyzing data on the characteristics of over 10,000 redundant listings, focusing on factors such as image quality, pricing, and host engagement.</t>
  </si>
  <si>
    <t>I created a detailed dashboard and report that summarized the findings, identifying that listings with high-quality images had a 30% higher engagement rate.</t>
  </si>
  <si>
    <t>I identified specific factors that correlated with higher booking likelihood, resulting in actionable recommendations that could increase bookings by an estimated 15% for listings that adopted these changes.</t>
  </si>
  <si>
    <t>Additionally, I proposed a pilot strategy involving 200 test listings, implementing targeted interventions such as improving image quality and adjusting pricing strategies.</t>
  </si>
  <si>
    <t>As a result of my analysis and recommendations, we anticipated that enhancing the performance of these redundant listings could significantly reduce operational costs and improve market perception. The pilot strategy aimed to validate the effectiveness of these interventions, with the potential to generate an additional $500,000 in revenue over the next year. This project not only helped address an immediate business challenge but also enhanced collaboration between the Revenue and Analytics teams, leading to more data-driven decision-making.</t>
  </si>
  <si>
    <t>What to Write in Your CV</t>
  </si>
  <si>
    <r>
      <t>Situation</t>
    </r>
    <r>
      <rPr>
        <sz val="12"/>
        <color theme="1"/>
        <rFont val="Calibri"/>
        <family val="2"/>
        <scheme val="minor"/>
      </rPr>
      <t>:</t>
    </r>
  </si>
  <si>
    <r>
      <t>Task</t>
    </r>
    <r>
      <rPr>
        <sz val="12"/>
        <color theme="1"/>
        <rFont val="Calibri"/>
        <family val="2"/>
        <scheme val="minor"/>
      </rPr>
      <t>:</t>
    </r>
  </si>
  <si>
    <r>
      <t>Action</t>
    </r>
    <r>
      <rPr>
        <sz val="12"/>
        <color theme="1"/>
        <rFont val="Calibri"/>
        <family val="2"/>
        <scheme val="minor"/>
      </rPr>
      <t>:</t>
    </r>
  </si>
  <si>
    <r>
      <t>Result</t>
    </r>
    <r>
      <rPr>
        <sz val="12"/>
        <color theme="1"/>
        <rFont val="Calibri"/>
        <family val="2"/>
        <scheme val="minor"/>
      </rPr>
      <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</si>
</sst>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mm/dd/yyyy"/>
    <numFmt numFmtId="165" formatCode="[$-409]dd\-mmm\-yy;@"/>
    <numFmt numFmtId="170" formatCode="_(* #,##0_);_(* \(#,##0\);_(* &quot;-&quot;??_);_(@_)"/>
  </numFmts>
  <fonts count="26" x14ac:knownFonts="1">
    <font>
      <sz val="11"/>
      <color theme="1"/>
      <name val="Calibri"/>
      <family val="2"/>
      <scheme val="minor"/>
    </font>
    <font>
      <sz val="12"/>
      <color theme="1"/>
      <name val="Calibri"/>
      <family val="2"/>
      <scheme val="minor"/>
    </font>
    <font>
      <sz val="10"/>
      <color rgb="FF000000"/>
      <name val="Arial"/>
      <family val="2"/>
    </font>
    <font>
      <sz val="10"/>
      <name val="Arial"/>
      <family val="2"/>
    </font>
    <font>
      <b/>
      <sz val="10"/>
      <name val="Arial"/>
      <family val="2"/>
    </font>
    <font>
      <b/>
      <sz val="10"/>
      <color rgb="FF000000"/>
      <name val="Arial"/>
      <family val="2"/>
    </font>
    <font>
      <b/>
      <sz val="11"/>
      <color theme="1"/>
      <name val="Calibri"/>
      <family val="2"/>
      <scheme val="minor"/>
    </font>
    <font>
      <sz val="11"/>
      <color rgb="FF000000"/>
      <name val="Arial"/>
      <family val="2"/>
    </font>
    <font>
      <sz val="11"/>
      <color theme="1"/>
      <name val="Calibri"/>
      <family val="2"/>
      <scheme val="minor"/>
    </font>
    <font>
      <b/>
      <sz val="12"/>
      <color theme="1"/>
      <name val="Calibri"/>
      <family val="2"/>
      <scheme val="minor"/>
    </font>
    <font>
      <b/>
      <sz val="12"/>
      <color rgb="FF000000"/>
      <name val="Calibri"/>
      <family val="2"/>
      <scheme val="minor"/>
    </font>
    <font>
      <sz val="12"/>
      <color rgb="FF000000"/>
      <name val="Calibri"/>
      <family val="2"/>
      <scheme val="minor"/>
    </font>
    <font>
      <sz val="10"/>
      <color theme="1"/>
      <name val="Arial Unicode MS"/>
      <family val="2"/>
    </font>
    <font>
      <u/>
      <sz val="11"/>
      <color theme="10"/>
      <name val="Calibri"/>
      <family val="2"/>
      <scheme val="minor"/>
    </font>
    <font>
      <b/>
      <u/>
      <sz val="18"/>
      <color theme="1"/>
      <name val="Calibri"/>
      <family val="2"/>
      <scheme val="minor"/>
    </font>
    <font>
      <b/>
      <u/>
      <sz val="16"/>
      <color theme="1"/>
      <name val="Calibri"/>
      <family val="2"/>
      <scheme val="minor"/>
    </font>
    <font>
      <sz val="14"/>
      <color theme="1"/>
      <name val="Calibri"/>
      <family val="2"/>
      <scheme val="minor"/>
    </font>
    <font>
      <b/>
      <sz val="14"/>
      <color theme="1"/>
      <name val="Calibri"/>
      <family val="2"/>
      <scheme val="minor"/>
    </font>
    <font>
      <b/>
      <u/>
      <sz val="11"/>
      <color theme="1"/>
      <name val="Calibri"/>
      <family val="2"/>
      <scheme val="minor"/>
    </font>
    <font>
      <i/>
      <sz val="11"/>
      <color theme="1"/>
      <name val="Calibri"/>
      <family val="2"/>
      <scheme val="minor"/>
    </font>
    <font>
      <b/>
      <i/>
      <sz val="11"/>
      <color theme="1"/>
      <name val="Calibri"/>
      <family val="2"/>
      <scheme val="minor"/>
    </font>
    <font>
      <sz val="11"/>
      <color theme="0"/>
      <name val="Calibri"/>
      <family val="2"/>
      <scheme val="minor"/>
    </font>
    <font>
      <b/>
      <sz val="11"/>
      <color theme="0"/>
      <name val="Calibri"/>
      <family val="2"/>
      <scheme val="minor"/>
    </font>
    <font>
      <i/>
      <sz val="12"/>
      <color theme="1"/>
      <name val="Calibri"/>
      <family val="2"/>
      <scheme val="minor"/>
    </font>
    <font>
      <b/>
      <sz val="13.5"/>
      <color theme="1"/>
      <name val="Calibri"/>
      <family val="2"/>
      <scheme val="minor"/>
    </font>
    <font>
      <b/>
      <sz val="20"/>
      <color theme="1"/>
      <name val="Calibri"/>
      <family val="2"/>
      <scheme val="minor"/>
    </font>
  </fonts>
  <fills count="11">
    <fill>
      <patternFill patternType="none"/>
    </fill>
    <fill>
      <patternFill patternType="gray125"/>
    </fill>
    <fill>
      <patternFill patternType="solid">
        <fgColor theme="8" tint="0.79998168889431442"/>
        <bgColor indexed="64"/>
      </patternFill>
    </fill>
    <fill>
      <patternFill patternType="solid">
        <fgColor theme="7" tint="0.79998168889431442"/>
        <bgColor indexed="64"/>
      </patternFill>
    </fill>
    <fill>
      <patternFill patternType="solid">
        <fgColor rgb="FFFFFF00"/>
        <bgColor indexed="64"/>
      </patternFill>
    </fill>
    <fill>
      <patternFill patternType="solid">
        <fgColor theme="4" tint="0.79998168889431442"/>
        <bgColor indexed="64"/>
      </patternFill>
    </fill>
    <fill>
      <patternFill patternType="solid">
        <fgColor theme="4" tint="-0.249977111117893"/>
        <bgColor indexed="64"/>
      </patternFill>
    </fill>
    <fill>
      <patternFill patternType="solid">
        <fgColor theme="0"/>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bgColor indexed="64"/>
      </patternFill>
    </fill>
  </fills>
  <borders count="2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medium">
        <color indexed="64"/>
      </left>
      <right/>
      <top/>
      <bottom/>
      <diagonal/>
    </border>
  </borders>
  <cellStyleXfs count="5">
    <xf numFmtId="0" fontId="0" fillId="0" borderId="0"/>
    <xf numFmtId="0" fontId="2" fillId="0" borderId="0"/>
    <xf numFmtId="43" fontId="8" fillId="0" borderId="0" applyFont="0" applyFill="0" applyBorder="0" applyAlignment="0" applyProtection="0"/>
    <xf numFmtId="0" fontId="1" fillId="0" borderId="0"/>
    <xf numFmtId="0" fontId="13" fillId="0" borderId="0" applyNumberFormat="0" applyFill="0" applyBorder="0" applyAlignment="0" applyProtection="0"/>
  </cellStyleXfs>
  <cellXfs count="131">
    <xf numFmtId="0" fontId="0" fillId="0" borderId="0" xfId="0"/>
    <xf numFmtId="0" fontId="3" fillId="0" borderId="0" xfId="1" applyFont="1"/>
    <xf numFmtId="0" fontId="2" fillId="0" borderId="0" xfId="1"/>
    <xf numFmtId="14" fontId="2" fillId="0" borderId="0" xfId="1" applyNumberFormat="1"/>
    <xf numFmtId="0" fontId="2" fillId="0" borderId="0" xfId="1" applyAlignment="1">
      <alignment horizontal="center"/>
    </xf>
    <xf numFmtId="165" fontId="2" fillId="0" borderId="0" xfId="1" applyNumberFormat="1"/>
    <xf numFmtId="0" fontId="3" fillId="0" borderId="1" xfId="1" applyFont="1" applyBorder="1" applyAlignment="1">
      <alignment horizontal="center"/>
    </xf>
    <xf numFmtId="21" fontId="3" fillId="0" borderId="1" xfId="1" applyNumberFormat="1" applyFont="1" applyBorder="1" applyAlignment="1">
      <alignment horizontal="center"/>
    </xf>
    <xf numFmtId="14" fontId="2" fillId="0" borderId="1" xfId="1" applyNumberFormat="1" applyBorder="1" applyAlignment="1">
      <alignment horizontal="center"/>
    </xf>
    <xf numFmtId="0" fontId="2" fillId="0" borderId="1" xfId="1" applyBorder="1" applyAlignment="1">
      <alignment horizontal="center"/>
    </xf>
    <xf numFmtId="165" fontId="2" fillId="0" borderId="1" xfId="1" applyNumberFormat="1" applyBorder="1" applyAlignment="1">
      <alignment horizontal="center"/>
    </xf>
    <xf numFmtId="164" fontId="3" fillId="0" borderId="1" xfId="1" applyNumberFormat="1" applyFont="1" applyBorder="1" applyAlignment="1">
      <alignment horizontal="center"/>
    </xf>
    <xf numFmtId="14" fontId="3" fillId="0" borderId="1" xfId="1" applyNumberFormat="1" applyFont="1" applyBorder="1" applyAlignment="1">
      <alignment horizontal="center"/>
    </xf>
    <xf numFmtId="9" fontId="3" fillId="0" borderId="0" xfId="1" applyNumberFormat="1" applyFont="1"/>
    <xf numFmtId="9" fontId="2" fillId="0" borderId="0" xfId="1" applyNumberFormat="1"/>
    <xf numFmtId="16" fontId="2" fillId="0" borderId="0" xfId="1" applyNumberFormat="1"/>
    <xf numFmtId="9" fontId="2" fillId="0" borderId="0" xfId="1" applyNumberFormat="1" applyAlignment="1">
      <alignment horizontal="center"/>
    </xf>
    <xf numFmtId="0" fontId="7" fillId="0" borderId="0" xfId="0" applyFont="1"/>
    <xf numFmtId="0" fontId="0" fillId="0" borderId="0" xfId="0" applyAlignment="1">
      <alignment horizontal="center"/>
    </xf>
    <xf numFmtId="0" fontId="6" fillId="0" borderId="0" xfId="0" applyFont="1"/>
    <xf numFmtId="0" fontId="4" fillId="2" borderId="1" xfId="1" applyFont="1" applyFill="1" applyBorder="1" applyAlignment="1">
      <alignment horizontal="center" vertical="center"/>
    </xf>
    <xf numFmtId="0" fontId="5" fillId="2" borderId="1" xfId="1" applyFont="1" applyFill="1" applyBorder="1" applyAlignment="1">
      <alignment horizontal="center" vertical="center"/>
    </xf>
    <xf numFmtId="165" fontId="5" fillId="2" borderId="1" xfId="1" applyNumberFormat="1" applyFont="1" applyFill="1" applyBorder="1" applyAlignment="1">
      <alignment horizontal="center" vertical="center"/>
    </xf>
    <xf numFmtId="0" fontId="4" fillId="2" borderId="1" xfId="1" applyFont="1" applyFill="1" applyBorder="1" applyAlignment="1">
      <alignment horizontal="center"/>
    </xf>
    <xf numFmtId="0" fontId="5" fillId="2" borderId="1" xfId="1" applyFont="1" applyFill="1" applyBorder="1" applyAlignment="1">
      <alignment horizontal="center"/>
    </xf>
    <xf numFmtId="3" fontId="3" fillId="0" borderId="1" xfId="1" applyNumberFormat="1" applyFont="1" applyBorder="1" applyAlignment="1">
      <alignment horizontal="center"/>
    </xf>
    <xf numFmtId="0" fontId="5" fillId="0" borderId="0" xfId="1" applyFont="1"/>
    <xf numFmtId="0" fontId="1" fillId="0" borderId="0" xfId="3"/>
    <xf numFmtId="0" fontId="1" fillId="3" borderId="0" xfId="3" applyFill="1"/>
    <xf numFmtId="0" fontId="1" fillId="0" borderId="0" xfId="3" applyAlignment="1">
      <alignment horizontal="center"/>
    </xf>
    <xf numFmtId="0" fontId="9" fillId="2" borderId="1" xfId="3" applyFont="1" applyFill="1" applyBorder="1" applyAlignment="1">
      <alignment horizontal="center"/>
    </xf>
    <xf numFmtId="0" fontId="10" fillId="2" borderId="1" xfId="3" applyFont="1" applyFill="1" applyBorder="1" applyAlignment="1">
      <alignment horizontal="center"/>
    </xf>
    <xf numFmtId="0" fontId="10" fillId="2" borderId="13" xfId="3" applyFont="1" applyFill="1" applyBorder="1" applyAlignment="1">
      <alignment horizontal="center"/>
    </xf>
    <xf numFmtId="0" fontId="9" fillId="0" borderId="1" xfId="3" applyFont="1" applyBorder="1" applyAlignment="1">
      <alignment horizontal="center"/>
    </xf>
    <xf numFmtId="0" fontId="9" fillId="3" borderId="14" xfId="3" applyFont="1" applyFill="1" applyBorder="1"/>
    <xf numFmtId="0" fontId="9" fillId="3" borderId="13" xfId="3" applyFont="1" applyFill="1" applyBorder="1"/>
    <xf numFmtId="0" fontId="1" fillId="0" borderId="1" xfId="3" applyBorder="1" applyAlignment="1">
      <alignment horizontal="center"/>
    </xf>
    <xf numFmtId="14" fontId="1" fillId="0" borderId="1" xfId="3" applyNumberFormat="1" applyBorder="1" applyAlignment="1">
      <alignment horizontal="center"/>
    </xf>
    <xf numFmtId="0" fontId="11" fillId="0" borderId="15" xfId="3" applyFont="1" applyBorder="1" applyAlignment="1">
      <alignment horizontal="center"/>
    </xf>
    <xf numFmtId="0" fontId="11" fillId="0" borderId="16" xfId="3" applyFont="1" applyBorder="1" applyAlignment="1">
      <alignment horizontal="center"/>
    </xf>
    <xf numFmtId="14" fontId="11" fillId="0" borderId="16" xfId="3" applyNumberFormat="1" applyFont="1" applyBorder="1" applyAlignment="1">
      <alignment horizontal="center"/>
    </xf>
    <xf numFmtId="20" fontId="11" fillId="0" borderId="16" xfId="3" applyNumberFormat="1" applyFont="1" applyBorder="1" applyAlignment="1">
      <alignment horizontal="center"/>
    </xf>
    <xf numFmtId="0" fontId="9" fillId="2" borderId="10" xfId="3" applyFont="1" applyFill="1" applyBorder="1" applyAlignment="1">
      <alignment horizontal="left" vertical="center"/>
    </xf>
    <xf numFmtId="0" fontId="9" fillId="2" borderId="11" xfId="3" applyFont="1" applyFill="1" applyBorder="1" applyAlignment="1">
      <alignment horizontal="left" vertical="center"/>
    </xf>
    <xf numFmtId="0" fontId="9" fillId="2" borderId="12" xfId="3" applyFont="1" applyFill="1" applyBorder="1" applyAlignment="1">
      <alignment horizontal="left" vertical="center"/>
    </xf>
    <xf numFmtId="0" fontId="1" fillId="0" borderId="2" xfId="3" applyBorder="1" applyAlignment="1">
      <alignment horizontal="left" vertical="center"/>
    </xf>
    <xf numFmtId="0" fontId="1" fillId="0" borderId="3" xfId="3" applyBorder="1" applyAlignment="1">
      <alignment horizontal="left" vertical="center"/>
    </xf>
    <xf numFmtId="0" fontId="12" fillId="0" borderId="4" xfId="3" applyFont="1" applyBorder="1" applyAlignment="1">
      <alignment horizontal="left" vertical="center"/>
    </xf>
    <xf numFmtId="0" fontId="1" fillId="0" borderId="7" xfId="3" applyBorder="1" applyAlignment="1">
      <alignment horizontal="left" vertical="center"/>
    </xf>
    <xf numFmtId="0" fontId="1" fillId="0" borderId="8" xfId="3" applyBorder="1" applyAlignment="1">
      <alignment horizontal="left" vertical="center"/>
    </xf>
    <xf numFmtId="0" fontId="12" fillId="0" borderId="9" xfId="3" applyFont="1" applyBorder="1" applyAlignment="1">
      <alignment horizontal="left" vertical="center"/>
    </xf>
    <xf numFmtId="0" fontId="1" fillId="0" borderId="5" xfId="3" applyBorder="1" applyAlignment="1">
      <alignment horizontal="left" vertical="center"/>
    </xf>
    <xf numFmtId="0" fontId="1" fillId="0" borderId="1" xfId="3" applyBorder="1" applyAlignment="1">
      <alignment horizontal="left" vertical="center"/>
    </xf>
    <xf numFmtId="0" fontId="12" fillId="0" borderId="6" xfId="3" applyFont="1" applyBorder="1" applyAlignment="1">
      <alignment horizontal="left" vertical="center"/>
    </xf>
    <xf numFmtId="9" fontId="1" fillId="0" borderId="1" xfId="3" applyNumberFormat="1" applyBorder="1" applyAlignment="1">
      <alignment horizontal="center"/>
    </xf>
    <xf numFmtId="0" fontId="1" fillId="0" borderId="1" xfId="3" applyBorder="1" applyAlignment="1">
      <alignment horizontal="left" vertical="center" wrapText="1"/>
    </xf>
    <xf numFmtId="0" fontId="9" fillId="0" borderId="0" xfId="3" applyFont="1"/>
    <xf numFmtId="0" fontId="12" fillId="0" borderId="0" xfId="3" applyFont="1"/>
    <xf numFmtId="0" fontId="0" fillId="0" borderId="0" xfId="0" applyAlignment="1">
      <alignment wrapText="1"/>
    </xf>
    <xf numFmtId="0" fontId="0" fillId="0" borderId="0" xfId="0" applyAlignment="1">
      <alignment vertical="top" wrapText="1"/>
    </xf>
    <xf numFmtId="0" fontId="13" fillId="0" borderId="0" xfId="4"/>
    <xf numFmtId="0" fontId="0" fillId="0" borderId="0" xfId="0" applyFont="1"/>
    <xf numFmtId="0" fontId="14" fillId="4" borderId="0" xfId="4" applyFont="1" applyFill="1" applyAlignment="1">
      <alignment horizontal="center" vertical="center"/>
    </xf>
    <xf numFmtId="0" fontId="15" fillId="4" borderId="0" xfId="4" applyFont="1" applyFill="1"/>
    <xf numFmtId="0" fontId="6" fillId="4" borderId="0" xfId="0" applyFont="1" applyFill="1"/>
    <xf numFmtId="0" fontId="14" fillId="4" borderId="0" xfId="4" applyFont="1" applyFill="1"/>
    <xf numFmtId="0" fontId="16" fillId="0" borderId="0" xfId="0" applyFont="1"/>
    <xf numFmtId="0" fontId="16" fillId="0" borderId="0" xfId="0" applyFont="1" applyAlignment="1">
      <alignment horizontal="center"/>
    </xf>
    <xf numFmtId="0" fontId="17" fillId="4" borderId="18" xfId="0" applyFont="1" applyFill="1" applyBorder="1"/>
    <xf numFmtId="0" fontId="17" fillId="4" borderId="19" xfId="0" applyFont="1" applyFill="1" applyBorder="1" applyAlignment="1">
      <alignment horizontal="center"/>
    </xf>
    <xf numFmtId="0" fontId="17" fillId="4" borderId="19" xfId="0" applyFont="1" applyFill="1" applyBorder="1"/>
    <xf numFmtId="0" fontId="0" fillId="4" borderId="20" xfId="0" applyFill="1" applyBorder="1"/>
    <xf numFmtId="0" fontId="0" fillId="0" borderId="0" xfId="0" applyAlignment="1">
      <alignment horizontal="left" vertical="center" wrapText="1"/>
    </xf>
    <xf numFmtId="0" fontId="17" fillId="0" borderId="0" xfId="0" applyFont="1" applyFill="1" applyBorder="1"/>
    <xf numFmtId="0" fontId="17" fillId="0" borderId="0" xfId="0" applyFont="1" applyFill="1" applyBorder="1" applyAlignment="1">
      <alignment horizontal="center"/>
    </xf>
    <xf numFmtId="0" fontId="0" fillId="0" borderId="0" xfId="0" applyFill="1" applyBorder="1"/>
    <xf numFmtId="0" fontId="0" fillId="0" borderId="0" xfId="0" applyFill="1"/>
    <xf numFmtId="0" fontId="6" fillId="3" borderId="0" xfId="0" applyFont="1" applyFill="1"/>
    <xf numFmtId="0" fontId="1" fillId="0" borderId="0" xfId="0" applyFont="1" applyFill="1" applyBorder="1" applyAlignment="1">
      <alignment horizontal="left"/>
    </xf>
    <xf numFmtId="0" fontId="0" fillId="0" borderId="0" xfId="0" applyAlignment="1">
      <alignment vertical="center" wrapText="1"/>
    </xf>
    <xf numFmtId="0" fontId="6" fillId="3" borderId="0" xfId="0" applyFont="1" applyFill="1" applyAlignment="1">
      <alignment horizontal="left" vertical="center" wrapText="1"/>
    </xf>
    <xf numFmtId="0" fontId="6" fillId="3" borderId="0" xfId="0" applyFont="1" applyFill="1" applyAlignment="1">
      <alignment horizontal="center"/>
    </xf>
    <xf numFmtId="21" fontId="3" fillId="0" borderId="14" xfId="1" applyNumberFormat="1" applyFont="1" applyBorder="1" applyAlignment="1">
      <alignment horizontal="center"/>
    </xf>
    <xf numFmtId="0" fontId="3" fillId="0" borderId="13" xfId="1" applyFont="1" applyBorder="1" applyAlignment="1">
      <alignment horizontal="center"/>
    </xf>
    <xf numFmtId="0" fontId="3" fillId="0" borderId="21" xfId="1" applyFont="1" applyBorder="1" applyAlignment="1">
      <alignment horizontal="center"/>
    </xf>
    <xf numFmtId="0" fontId="3" fillId="0" borderId="15" xfId="1" applyFont="1" applyBorder="1" applyAlignment="1">
      <alignment horizontal="center"/>
    </xf>
    <xf numFmtId="0" fontId="3" fillId="0" borderId="17" xfId="1" applyFont="1" applyBorder="1" applyAlignment="1">
      <alignment horizontal="center"/>
    </xf>
    <xf numFmtId="0" fontId="5" fillId="3" borderId="17" xfId="1" applyFont="1" applyFill="1" applyBorder="1"/>
    <xf numFmtId="0" fontId="5" fillId="3" borderId="22" xfId="1" applyFont="1" applyFill="1" applyBorder="1" applyAlignment="1"/>
    <xf numFmtId="0" fontId="5" fillId="3" borderId="0" xfId="1" applyFont="1" applyFill="1" applyBorder="1" applyAlignment="1"/>
    <xf numFmtId="170" fontId="2" fillId="0" borderId="0" xfId="2" applyNumberFormat="1" applyFont="1"/>
    <xf numFmtId="0" fontId="9" fillId="2" borderId="1" xfId="3" applyFont="1" applyFill="1" applyBorder="1" applyAlignment="1">
      <alignment horizontal="left" vertical="center"/>
    </xf>
    <xf numFmtId="0" fontId="1" fillId="0" borderId="1" xfId="3" applyBorder="1"/>
    <xf numFmtId="0" fontId="11" fillId="0" borderId="1" xfId="0" applyFont="1" applyBorder="1"/>
    <xf numFmtId="14" fontId="0" fillId="0" borderId="0" xfId="0" applyNumberFormat="1"/>
    <xf numFmtId="21" fontId="0" fillId="0" borderId="0" xfId="0" applyNumberFormat="1"/>
    <xf numFmtId="0" fontId="0" fillId="0" borderId="1" xfId="0" applyBorder="1" applyAlignment="1">
      <alignment horizontal="center"/>
    </xf>
    <xf numFmtId="0" fontId="6" fillId="5" borderId="1" xfId="0" applyFont="1" applyFill="1" applyBorder="1" applyAlignment="1">
      <alignment horizontal="center"/>
    </xf>
    <xf numFmtId="0" fontId="9" fillId="3" borderId="1" xfId="3" applyFont="1" applyFill="1" applyBorder="1"/>
    <xf numFmtId="0" fontId="9" fillId="3" borderId="0" xfId="3" applyFont="1" applyFill="1"/>
    <xf numFmtId="0" fontId="20" fillId="3" borderId="0" xfId="0" applyFont="1" applyFill="1"/>
    <xf numFmtId="9" fontId="0" fillId="0" borderId="0" xfId="0" applyNumberFormat="1"/>
    <xf numFmtId="0" fontId="22" fillId="6" borderId="1" xfId="0" applyFont="1" applyFill="1" applyBorder="1" applyAlignment="1">
      <alignment horizontal="center"/>
    </xf>
    <xf numFmtId="0" fontId="21" fillId="6" borderId="1" xfId="0" applyFont="1" applyFill="1" applyBorder="1" applyAlignment="1">
      <alignment horizontal="center"/>
    </xf>
    <xf numFmtId="9" fontId="0" fillId="7" borderId="1" xfId="0" applyNumberFormat="1" applyFont="1" applyFill="1" applyBorder="1" applyAlignment="1">
      <alignment horizontal="center"/>
    </xf>
    <xf numFmtId="0" fontId="19" fillId="0" borderId="0" xfId="0" applyFont="1"/>
    <xf numFmtId="0" fontId="19" fillId="0" borderId="0" xfId="0" applyFont="1" applyAlignment="1">
      <alignment horizontal="left" vertical="center" wrapText="1"/>
    </xf>
    <xf numFmtId="0" fontId="6" fillId="8" borderId="18" xfId="0" applyFont="1" applyFill="1" applyBorder="1" applyAlignment="1">
      <alignment horizontal="center"/>
    </xf>
    <xf numFmtId="0" fontId="6" fillId="8" borderId="19" xfId="0" applyFont="1" applyFill="1" applyBorder="1" applyAlignment="1">
      <alignment horizontal="center"/>
    </xf>
    <xf numFmtId="0" fontId="6" fillId="8" borderId="20" xfId="0" applyFont="1" applyFill="1" applyBorder="1" applyAlignment="1">
      <alignment horizontal="center"/>
    </xf>
    <xf numFmtId="0" fontId="18" fillId="0" borderId="0" xfId="0" applyFont="1" applyAlignment="1">
      <alignment horizontal="center"/>
    </xf>
    <xf numFmtId="0" fontId="18" fillId="0" borderId="0" xfId="0" applyFont="1" applyAlignment="1">
      <alignment horizontal="center"/>
    </xf>
    <xf numFmtId="0" fontId="6" fillId="0" borderId="0" xfId="0" applyFont="1" applyAlignment="1">
      <alignment horizontal="left" vertical="top" wrapText="1"/>
    </xf>
    <xf numFmtId="0" fontId="6" fillId="0" borderId="0" xfId="0" applyFont="1" applyAlignment="1">
      <alignment vertical="top" wrapText="1"/>
    </xf>
    <xf numFmtId="0" fontId="18" fillId="0" borderId="0" xfId="0" applyFont="1"/>
    <xf numFmtId="0" fontId="6" fillId="0" borderId="0" xfId="0" applyFont="1" applyAlignment="1">
      <alignment horizontal="right"/>
    </xf>
    <xf numFmtId="9" fontId="0" fillId="9" borderId="1" xfId="0" applyNumberFormat="1" applyFont="1" applyFill="1" applyBorder="1" applyAlignment="1">
      <alignment horizontal="center"/>
    </xf>
    <xf numFmtId="0" fontId="22" fillId="10" borderId="1" xfId="0" applyFont="1" applyFill="1" applyBorder="1" applyAlignment="1">
      <alignment horizontal="center"/>
    </xf>
    <xf numFmtId="0" fontId="17" fillId="8" borderId="18" xfId="0" applyFont="1" applyFill="1" applyBorder="1"/>
    <xf numFmtId="0" fontId="0" fillId="8" borderId="20" xfId="0" applyFill="1" applyBorder="1"/>
    <xf numFmtId="0" fontId="23" fillId="0" borderId="0" xfId="0" applyFont="1" applyAlignment="1">
      <alignment horizontal="left" vertical="center" wrapText="1"/>
    </xf>
    <xf numFmtId="0" fontId="24" fillId="8" borderId="18" xfId="0" applyFont="1" applyFill="1" applyBorder="1"/>
    <xf numFmtId="0" fontId="0" fillId="8" borderId="19" xfId="0" applyFill="1" applyBorder="1"/>
    <xf numFmtId="0" fontId="17" fillId="0" borderId="0" xfId="0" applyFont="1"/>
    <xf numFmtId="0" fontId="17" fillId="4" borderId="17" xfId="0" applyFont="1" applyFill="1" applyBorder="1" applyAlignment="1">
      <alignment horizontal="center"/>
    </xf>
    <xf numFmtId="0" fontId="16" fillId="0" borderId="1" xfId="0" applyFont="1" applyBorder="1" applyAlignment="1">
      <alignment horizontal="center"/>
    </xf>
    <xf numFmtId="0" fontId="17" fillId="0" borderId="1" xfId="0" applyFont="1" applyBorder="1"/>
    <xf numFmtId="0" fontId="25" fillId="8" borderId="17" xfId="0" applyFont="1" applyFill="1" applyBorder="1" applyAlignment="1">
      <alignment wrapText="1"/>
    </xf>
    <xf numFmtId="0" fontId="24" fillId="8" borderId="17" xfId="0" applyFont="1" applyFill="1" applyBorder="1" applyAlignment="1">
      <alignment wrapText="1"/>
    </xf>
    <xf numFmtId="0" fontId="0" fillId="0" borderId="0" xfId="0" applyAlignment="1">
      <alignment horizontal="center" vertical="center"/>
    </xf>
    <xf numFmtId="0" fontId="9" fillId="0" borderId="0" xfId="0" applyFont="1" applyAlignment="1">
      <alignment wrapText="1"/>
    </xf>
  </cellXfs>
  <cellStyles count="5">
    <cellStyle name="Comma" xfId="2" builtinId="3"/>
    <cellStyle name="Hyperlink" xfId="4" builtinId="8"/>
    <cellStyle name="Normal" xfId="0" builtinId="0"/>
    <cellStyle name="Normal 2" xfId="1" xr:uid="{86F6B2C4-EFCB-40AF-8183-C264B5A5E2FE}"/>
    <cellStyle name="Normal 3" xfId="3" xr:uid="{833E6EDA-81C7-144C-BF0D-8311DF49360A}"/>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xdr:col>
      <xdr:colOff>63500</xdr:colOff>
      <xdr:row>10</xdr:row>
      <xdr:rowOff>139700</xdr:rowOff>
    </xdr:from>
    <xdr:to>
      <xdr:col>13</xdr:col>
      <xdr:colOff>712232</xdr:colOff>
      <xdr:row>46</xdr:row>
      <xdr:rowOff>38100</xdr:rowOff>
    </xdr:to>
    <xdr:pic>
      <xdr:nvPicPr>
        <xdr:cNvPr id="2" name="Picture 1">
          <a:extLst>
            <a:ext uri="{FF2B5EF4-FFF2-40B4-BE49-F238E27FC236}">
              <a16:creationId xmlns:a16="http://schemas.microsoft.com/office/drawing/2014/main" id="{F11BE9DB-B206-0A14-E3DE-D3C0ADFC5FE3}"/>
            </a:ext>
          </a:extLst>
        </xdr:cNvPr>
        <xdr:cNvPicPr>
          <a:picLocks noChangeAspect="1"/>
        </xdr:cNvPicPr>
      </xdr:nvPicPr>
      <xdr:blipFill>
        <a:blip xmlns:r="http://schemas.openxmlformats.org/officeDocument/2006/relationships" r:embed="rId1"/>
        <a:stretch>
          <a:fillRect/>
        </a:stretch>
      </xdr:blipFill>
      <xdr:spPr>
        <a:xfrm>
          <a:off x="889000" y="2044700"/>
          <a:ext cx="10554732" cy="6756400"/>
        </a:xfrm>
        <a:prstGeom prst="rect">
          <a:avLst/>
        </a:prstGeom>
      </xdr:spPr>
    </xdr:pic>
    <xdr:clientData/>
  </xdr:twoCellAnchor>
  <xdr:twoCellAnchor editAs="oneCell">
    <xdr:from>
      <xdr:col>28</xdr:col>
      <xdr:colOff>774700</xdr:colOff>
      <xdr:row>9</xdr:row>
      <xdr:rowOff>0</xdr:rowOff>
    </xdr:from>
    <xdr:to>
      <xdr:col>42</xdr:col>
      <xdr:colOff>575190</xdr:colOff>
      <xdr:row>45</xdr:row>
      <xdr:rowOff>12700</xdr:rowOff>
    </xdr:to>
    <xdr:pic>
      <xdr:nvPicPr>
        <xdr:cNvPr id="3" name="Picture 2">
          <a:extLst>
            <a:ext uri="{FF2B5EF4-FFF2-40B4-BE49-F238E27FC236}">
              <a16:creationId xmlns:a16="http://schemas.microsoft.com/office/drawing/2014/main" id="{BF77568F-324D-7131-8332-5AFAA543E6B4}"/>
            </a:ext>
          </a:extLst>
        </xdr:cNvPr>
        <xdr:cNvPicPr>
          <a:picLocks noChangeAspect="1"/>
        </xdr:cNvPicPr>
      </xdr:nvPicPr>
      <xdr:blipFill>
        <a:blip xmlns:r="http://schemas.openxmlformats.org/officeDocument/2006/relationships" r:embed="rId2"/>
        <a:stretch>
          <a:fillRect/>
        </a:stretch>
      </xdr:blipFill>
      <xdr:spPr>
        <a:xfrm>
          <a:off x="23888700" y="1828800"/>
          <a:ext cx="11357490" cy="6870700"/>
        </a:xfrm>
        <a:prstGeom prst="rect">
          <a:avLst/>
        </a:prstGeom>
      </xdr:spPr>
    </xdr:pic>
    <xdr:clientData/>
  </xdr:twoCellAnchor>
  <xdr:twoCellAnchor editAs="oneCell">
    <xdr:from>
      <xdr:col>15</xdr:col>
      <xdr:colOff>165100</xdr:colOff>
      <xdr:row>10</xdr:row>
      <xdr:rowOff>0</xdr:rowOff>
    </xdr:from>
    <xdr:to>
      <xdr:col>28</xdr:col>
      <xdr:colOff>33964</xdr:colOff>
      <xdr:row>43</xdr:row>
      <xdr:rowOff>165100</xdr:rowOff>
    </xdr:to>
    <xdr:pic>
      <xdr:nvPicPr>
        <xdr:cNvPr id="5" name="Picture 4">
          <a:extLst>
            <a:ext uri="{FF2B5EF4-FFF2-40B4-BE49-F238E27FC236}">
              <a16:creationId xmlns:a16="http://schemas.microsoft.com/office/drawing/2014/main" id="{30B885AA-4741-C548-B6ED-0034D4CF68D2}"/>
            </a:ext>
          </a:extLst>
        </xdr:cNvPr>
        <xdr:cNvPicPr>
          <a:picLocks noChangeAspect="1"/>
        </xdr:cNvPicPr>
      </xdr:nvPicPr>
      <xdr:blipFill>
        <a:blip xmlns:r="http://schemas.openxmlformats.org/officeDocument/2006/relationships" r:embed="rId3"/>
        <a:stretch>
          <a:fillRect/>
        </a:stretch>
      </xdr:blipFill>
      <xdr:spPr>
        <a:xfrm>
          <a:off x="12547600" y="2019300"/>
          <a:ext cx="10600364" cy="6451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6</xdr:col>
      <xdr:colOff>5232400</xdr:colOff>
      <xdr:row>16</xdr:row>
      <xdr:rowOff>190500</xdr:rowOff>
    </xdr:from>
    <xdr:to>
      <xdr:col>8</xdr:col>
      <xdr:colOff>508000</xdr:colOff>
      <xdr:row>20</xdr:row>
      <xdr:rowOff>50800</xdr:rowOff>
    </xdr:to>
    <xdr:sp macro="" textlink="">
      <xdr:nvSpPr>
        <xdr:cNvPr id="2" name="Right Arrow 1">
          <a:extLst>
            <a:ext uri="{FF2B5EF4-FFF2-40B4-BE49-F238E27FC236}">
              <a16:creationId xmlns:a16="http://schemas.microsoft.com/office/drawing/2014/main" id="{9552501E-B37D-80B8-E9CB-0632682B450C}"/>
            </a:ext>
          </a:extLst>
        </xdr:cNvPr>
        <xdr:cNvSpPr/>
      </xdr:nvSpPr>
      <xdr:spPr>
        <a:xfrm>
          <a:off x="18034000" y="3441700"/>
          <a:ext cx="2755900" cy="6731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kern="1200"/>
        </a:p>
      </xdr:txBody>
    </xdr:sp>
    <xdr:clientData/>
  </xdr:twoCellAnchor>
  <xdr:twoCellAnchor>
    <xdr:from>
      <xdr:col>13</xdr:col>
      <xdr:colOff>215900</xdr:colOff>
      <xdr:row>16</xdr:row>
      <xdr:rowOff>12700</xdr:rowOff>
    </xdr:from>
    <xdr:to>
      <xdr:col>15</xdr:col>
      <xdr:colOff>444500</xdr:colOff>
      <xdr:row>18</xdr:row>
      <xdr:rowOff>139700</xdr:rowOff>
    </xdr:to>
    <xdr:sp macro="" textlink="">
      <xdr:nvSpPr>
        <xdr:cNvPr id="3" name="Right Arrow 2">
          <a:extLst>
            <a:ext uri="{FF2B5EF4-FFF2-40B4-BE49-F238E27FC236}">
              <a16:creationId xmlns:a16="http://schemas.microsoft.com/office/drawing/2014/main" id="{AAE6330B-70EF-7C47-B904-D5EB98948689}"/>
            </a:ext>
          </a:extLst>
        </xdr:cNvPr>
        <xdr:cNvSpPr/>
      </xdr:nvSpPr>
      <xdr:spPr>
        <a:xfrm>
          <a:off x="29044900" y="3263900"/>
          <a:ext cx="1879600" cy="5334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kern="1200"/>
        </a:p>
      </xdr:txBody>
    </xdr:sp>
    <xdr:clientData/>
  </xdr:twoCellAnchor>
  <xdr:twoCellAnchor>
    <xdr:from>
      <xdr:col>22</xdr:col>
      <xdr:colOff>520700</xdr:colOff>
      <xdr:row>15</xdr:row>
      <xdr:rowOff>38100</xdr:rowOff>
    </xdr:from>
    <xdr:to>
      <xdr:col>24</xdr:col>
      <xdr:colOff>330200</xdr:colOff>
      <xdr:row>17</xdr:row>
      <xdr:rowOff>88900</xdr:rowOff>
    </xdr:to>
    <xdr:sp macro="" textlink="">
      <xdr:nvSpPr>
        <xdr:cNvPr id="4" name="Right Arrow 3">
          <a:extLst>
            <a:ext uri="{FF2B5EF4-FFF2-40B4-BE49-F238E27FC236}">
              <a16:creationId xmlns:a16="http://schemas.microsoft.com/office/drawing/2014/main" id="{D64511B6-9190-7041-8C99-AD41EE428185}"/>
            </a:ext>
          </a:extLst>
        </xdr:cNvPr>
        <xdr:cNvSpPr/>
      </xdr:nvSpPr>
      <xdr:spPr>
        <a:xfrm>
          <a:off x="38874700" y="3086100"/>
          <a:ext cx="1460500" cy="4572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kern="1200"/>
        </a:p>
      </xdr:txBody>
    </xdr: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airbnb.co.in/rooms/1219994498379770146?search_mode=regular_search&amp;check_in=2024-11-05&amp;check_out=2024-11-06&amp;source_impression_id=p3_1730446423_P3jX6IrE45eQNzZ3&amp;previous_page_section_name=1000&amp;federated_search_id=24324bfb-a731-4903-a446-09ea107b3b99" TargetMode="External"/><Relationship Id="rId2" Type="http://schemas.openxmlformats.org/officeDocument/2006/relationships/hyperlink" Target="https://www.airbnb.co.in/rooms/1182439812133364752?search_mode=regular_search&amp;check_in=2024-11-05&amp;check_out=2024-11-06&amp;source_impression_id=p3_1730446262_P3BRNtz98pQdVPux&amp;previous_page_section_name=1000&amp;federated_search_id=359e2d8f-a59c-43f3-b2e9-6502ec12b244&amp;modal=PHOTO_TOUR_SCROLLABLE" TargetMode="External"/><Relationship Id="rId1" Type="http://schemas.openxmlformats.org/officeDocument/2006/relationships/hyperlink" Target="https://www.airbnb.co.in/rooms/960017243080029051?search_mode=regular_search&amp;check_in=2024-11-05&amp;check_out=2024-11-06&amp;source_impression_id=p3_1730445646_P3r0ScfmZVmAgLp3&amp;previous_page_section_name=1000&amp;federated_search_id=1477f2df-7263-43f6-8b75-946683001c57" TargetMode="External"/><Relationship Id="rId4"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81E535-D44A-2947-8091-D31862334826}">
  <dimension ref="D7:AI8"/>
  <sheetViews>
    <sheetView showGridLines="0" workbookViewId="0">
      <selection activeCell="N48" sqref="N48"/>
    </sheetView>
  </sheetViews>
  <sheetFormatPr baseColWidth="10" defaultRowHeight="15" x14ac:dyDescent="0.2"/>
  <sheetData>
    <row r="7" spans="4:35" x14ac:dyDescent="0.2">
      <c r="AE7" s="60"/>
    </row>
    <row r="8" spans="4:35" s="61" customFormat="1" ht="24" x14ac:dyDescent="0.3">
      <c r="D8" s="62" t="s">
        <v>2142</v>
      </c>
      <c r="E8" s="62"/>
      <c r="Q8" s="65" t="s">
        <v>2144</v>
      </c>
      <c r="AE8" s="63" t="s">
        <v>2143</v>
      </c>
      <c r="AF8" s="64"/>
      <c r="AG8" s="64"/>
      <c r="AH8" s="64"/>
      <c r="AI8" s="64"/>
    </row>
  </sheetData>
  <mergeCells count="1">
    <mergeCell ref="D8:E8"/>
  </mergeCells>
  <hyperlinks>
    <hyperlink ref="D8" r:id="rId1" xr:uid="{77607777-A593-C645-BF81-F1A4D9DC11EA}"/>
    <hyperlink ref="AE8" r:id="rId2" xr:uid="{63E6F488-17C1-3A49-8F06-52EB4B4ADF8F}"/>
    <hyperlink ref="Q8" r:id="rId3" xr:uid="{23A48EAA-265B-E147-8C9A-E5D309D922C4}"/>
  </hyperlinks>
  <pageMargins left="0.7" right="0.7" top="0.75" bottom="0.75" header="0.3" footer="0.3"/>
  <drawing r:id="rId4"/>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9787A5-786F-DF4A-910C-C5C7B5D7E4BB}">
  <dimension ref="C4:FZ133"/>
  <sheetViews>
    <sheetView showGridLines="0" topLeftCell="C1" workbookViewId="0">
      <selection activeCell="C10" sqref="C10:G10"/>
    </sheetView>
  </sheetViews>
  <sheetFormatPr baseColWidth="10" defaultRowHeight="16" x14ac:dyDescent="0.2"/>
  <cols>
    <col min="1" max="2" width="10.83203125" style="27"/>
    <col min="3" max="3" width="32.33203125" style="27" bestFit="1" customWidth="1"/>
    <col min="4" max="4" width="13.6640625" style="27" bestFit="1" customWidth="1"/>
    <col min="5" max="5" width="32.33203125" style="27" bestFit="1" customWidth="1"/>
    <col min="6" max="6" width="115.6640625" style="27" bestFit="1" customWidth="1"/>
    <col min="7" max="7" width="86.6640625" style="27" bestFit="1" customWidth="1"/>
    <col min="8" max="15" width="10.83203125" style="27"/>
    <col min="16" max="20" width="25.33203125" style="27" customWidth="1"/>
    <col min="21" max="23" width="10.83203125" style="27"/>
    <col min="24" max="24" width="18.1640625" style="27" bestFit="1" customWidth="1"/>
    <col min="25" max="25" width="9.33203125" style="27" bestFit="1" customWidth="1"/>
    <col min="26" max="26" width="16.83203125" style="27" bestFit="1" customWidth="1"/>
    <col min="27" max="27" width="13.1640625" style="27" bestFit="1" customWidth="1"/>
    <col min="28" max="28" width="18" style="27" bestFit="1" customWidth="1"/>
    <col min="29" max="29" width="17" style="27" bestFit="1" customWidth="1"/>
    <col min="30" max="31" width="10.83203125" style="27"/>
    <col min="32" max="32" width="25.6640625" style="27" bestFit="1" customWidth="1"/>
    <col min="33" max="33" width="9.33203125" style="27" bestFit="1" customWidth="1"/>
    <col min="34" max="34" width="9" style="27" bestFit="1" customWidth="1"/>
    <col min="35" max="35" width="16.5" style="27" bestFit="1" customWidth="1"/>
    <col min="36" max="36" width="16.6640625" style="27" bestFit="1" customWidth="1"/>
    <col min="37" max="37" width="18.6640625" style="27" bestFit="1" customWidth="1"/>
    <col min="38" max="38" width="11.5" style="27" bestFit="1" customWidth="1"/>
    <col min="39" max="40" width="10.83203125" style="27"/>
    <col min="41" max="41" width="11.6640625" style="27" bestFit="1" customWidth="1"/>
    <col min="42" max="42" width="9.33203125" style="27" bestFit="1" customWidth="1"/>
    <col min="43" max="43" width="9" style="27" bestFit="1" customWidth="1"/>
    <col min="44" max="44" width="12.5" style="27" bestFit="1" customWidth="1"/>
    <col min="45" max="45" width="25.1640625" style="27" bestFit="1" customWidth="1"/>
    <col min="46" max="46" width="9.6640625" style="27" bestFit="1" customWidth="1"/>
    <col min="47" max="47" width="8.83203125" style="27" bestFit="1" customWidth="1"/>
    <col min="48" max="48" width="10" style="27" bestFit="1" customWidth="1"/>
    <col min="49" max="50" width="10.83203125" style="27"/>
    <col min="51" max="51" width="17" style="27" bestFit="1" customWidth="1"/>
    <col min="52" max="52" width="9.33203125" style="27" bestFit="1" customWidth="1"/>
    <col min="53" max="53" width="9" style="27" bestFit="1" customWidth="1"/>
    <col min="54" max="54" width="9.33203125" style="27" bestFit="1" customWidth="1"/>
    <col min="55" max="55" width="21.1640625" style="27" bestFit="1" customWidth="1"/>
    <col min="56" max="56" width="17.6640625" style="27" bestFit="1" customWidth="1"/>
    <col min="57" max="57" width="19.83203125" style="27" bestFit="1" customWidth="1"/>
    <col min="58" max="60" width="10.83203125" style="27"/>
    <col min="61" max="61" width="23.33203125" style="27" bestFit="1" customWidth="1"/>
    <col min="62" max="62" width="9.33203125" style="27" bestFit="1" customWidth="1"/>
    <col min="63" max="63" width="9.1640625" style="27" bestFit="1" customWidth="1"/>
    <col min="64" max="64" width="19.5" style="27" bestFit="1" customWidth="1"/>
    <col min="65" max="65" width="8.5" style="27" bestFit="1" customWidth="1"/>
    <col min="66" max="66" width="13" style="27" bestFit="1" customWidth="1"/>
    <col min="67" max="67" width="9.5" style="27" bestFit="1" customWidth="1"/>
    <col min="68" max="70" width="10.83203125" style="27"/>
    <col min="71" max="71" width="27.5" style="27" bestFit="1" customWidth="1"/>
    <col min="72" max="72" width="9.33203125" style="27" bestFit="1" customWidth="1"/>
    <col min="73" max="73" width="20" style="27" bestFit="1" customWidth="1"/>
    <col min="74" max="74" width="13.6640625" style="27" bestFit="1" customWidth="1"/>
    <col min="75" max="75" width="8.5" style="27" bestFit="1" customWidth="1"/>
    <col min="76" max="76" width="28.1640625" style="27" bestFit="1" customWidth="1"/>
    <col min="77" max="79" width="10.83203125" style="27"/>
    <col min="80" max="80" width="19.5" style="27" bestFit="1" customWidth="1"/>
    <col min="81" max="81" width="9.33203125" style="27" bestFit="1" customWidth="1"/>
    <col min="82" max="82" width="17.5" style="27" bestFit="1" customWidth="1"/>
    <col min="83" max="83" width="7.83203125" style="27" bestFit="1" customWidth="1"/>
    <col min="84" max="84" width="15.33203125" style="27" bestFit="1" customWidth="1"/>
    <col min="85" max="85" width="9.6640625" style="27" bestFit="1" customWidth="1"/>
    <col min="86" max="86" width="8.83203125" style="27" bestFit="1" customWidth="1"/>
    <col min="87" max="87" width="17.6640625" style="27" bestFit="1" customWidth="1"/>
    <col min="88" max="89" width="10.83203125" style="27"/>
    <col min="90" max="90" width="15.33203125" style="27" bestFit="1" customWidth="1"/>
    <col min="91" max="91" width="9.33203125" style="27" bestFit="1" customWidth="1"/>
    <col min="92" max="92" width="12.1640625" style="27" bestFit="1" customWidth="1"/>
    <col min="93" max="93" width="21.83203125" style="27" bestFit="1" customWidth="1"/>
    <col min="94" max="94" width="13.83203125" style="27" bestFit="1" customWidth="1"/>
    <col min="95" max="95" width="13.1640625" style="27" bestFit="1" customWidth="1"/>
    <col min="96" max="96" width="10.33203125" style="27" bestFit="1" customWidth="1"/>
    <col min="97" max="99" width="10.83203125" style="27"/>
    <col min="100" max="100" width="20.83203125" style="27" bestFit="1" customWidth="1"/>
    <col min="101" max="101" width="10.5" style="27" bestFit="1" customWidth="1"/>
    <col min="102" max="102" width="10" style="27" bestFit="1" customWidth="1"/>
    <col min="103" max="103" width="8.83203125" style="27" bestFit="1" customWidth="1"/>
    <col min="104" max="104" width="7.1640625" style="27" bestFit="1" customWidth="1"/>
    <col min="105" max="105" width="19.6640625" style="27" bestFit="1" customWidth="1"/>
    <col min="106" max="106" width="13.33203125" style="27" bestFit="1" customWidth="1"/>
    <col min="107" max="107" width="29.83203125" style="27" bestFit="1" customWidth="1"/>
    <col min="108" max="108" width="11.33203125" style="27" bestFit="1" customWidth="1"/>
    <col min="109" max="110" width="10.83203125" style="27"/>
    <col min="111" max="111" width="13.1640625" style="27" bestFit="1" customWidth="1"/>
    <col min="112" max="112" width="9.33203125" style="27" bestFit="1" customWidth="1"/>
    <col min="113" max="113" width="14.83203125" style="27" bestFit="1" customWidth="1"/>
    <col min="114" max="114" width="13.83203125" style="27" bestFit="1" customWidth="1"/>
    <col min="115" max="115" width="10.33203125" style="27" bestFit="1" customWidth="1"/>
    <col min="116" max="116" width="10.1640625" style="27" bestFit="1" customWidth="1"/>
    <col min="117" max="117" width="20.1640625" style="27" bestFit="1" customWidth="1"/>
    <col min="118" max="120" width="10.83203125" style="27"/>
    <col min="121" max="121" width="8.83203125" style="27" bestFit="1" customWidth="1"/>
    <col min="122" max="122" width="9.33203125" style="27" bestFit="1" customWidth="1"/>
    <col min="123" max="123" width="13.33203125" style="27" bestFit="1" customWidth="1"/>
    <col min="124" max="124" width="10.1640625" style="27" bestFit="1" customWidth="1"/>
    <col min="125" max="125" width="17.33203125" style="27" bestFit="1" customWidth="1"/>
    <col min="126" max="126" width="14.6640625" style="27" bestFit="1" customWidth="1"/>
    <col min="127" max="129" width="10.83203125" style="27"/>
    <col min="130" max="130" width="17.6640625" style="27" bestFit="1" customWidth="1"/>
    <col min="131" max="131" width="55.83203125" style="27" bestFit="1" customWidth="1"/>
    <col min="132" max="132" width="14.33203125" style="27" bestFit="1" customWidth="1"/>
    <col min="133" max="134" width="10.83203125" style="27"/>
    <col min="135" max="135" width="21.83203125" style="27" bestFit="1" customWidth="1"/>
    <col min="136" max="136" width="20.5" style="27" bestFit="1" customWidth="1"/>
    <col min="137" max="137" width="28" style="27" bestFit="1" customWidth="1"/>
    <col min="138" max="138" width="13.33203125" style="27" bestFit="1" customWidth="1"/>
    <col min="139" max="139" width="30.5" style="27" bestFit="1" customWidth="1"/>
    <col min="140" max="143" width="10.83203125" style="27"/>
    <col min="144" max="144" width="15" style="27" bestFit="1" customWidth="1"/>
    <col min="145" max="145" width="15.1640625" style="27" bestFit="1" customWidth="1"/>
    <col min="146" max="146" width="26.6640625" style="27" bestFit="1" customWidth="1"/>
    <col min="147" max="147" width="18.33203125" style="27" bestFit="1" customWidth="1"/>
    <col min="148" max="148" width="9.1640625" style="27" bestFit="1" customWidth="1"/>
    <col min="149" max="149" width="14.5" style="27" bestFit="1" customWidth="1"/>
    <col min="150" max="152" width="10.83203125" style="27"/>
    <col min="153" max="153" width="22.83203125" style="27" bestFit="1" customWidth="1"/>
    <col min="154" max="154" width="10.1640625" style="27" bestFit="1" customWidth="1"/>
    <col min="155" max="155" width="9.83203125" style="27" bestFit="1" customWidth="1"/>
    <col min="156" max="156" width="8.6640625" style="27" bestFit="1" customWidth="1"/>
    <col min="157" max="157" width="13.5" style="27" bestFit="1" customWidth="1"/>
    <col min="158" max="158" width="26.1640625" style="27" bestFit="1" customWidth="1"/>
    <col min="159" max="159" width="14.1640625" style="27" bestFit="1" customWidth="1"/>
    <col min="160" max="160" width="18.5" style="27" bestFit="1" customWidth="1"/>
    <col min="161" max="163" width="10.83203125" style="27"/>
    <col min="164" max="171" width="16" style="27" customWidth="1"/>
    <col min="172" max="173" width="10.83203125" style="27"/>
    <col min="174" max="178" width="15.6640625" style="29" customWidth="1"/>
    <col min="179" max="179" width="17.33203125" style="29" bestFit="1" customWidth="1"/>
    <col min="180" max="182" width="15.6640625" style="29" customWidth="1"/>
    <col min="183" max="16384" width="10.83203125" style="27"/>
  </cols>
  <sheetData>
    <row r="4" spans="3:182" x14ac:dyDescent="0.2">
      <c r="P4" s="28" t="s">
        <v>364</v>
      </c>
      <c r="X4" s="27" t="s">
        <v>365</v>
      </c>
      <c r="AF4" s="28" t="s">
        <v>366</v>
      </c>
      <c r="AO4" s="28" t="s">
        <v>367</v>
      </c>
      <c r="AY4" s="28" t="s">
        <v>368</v>
      </c>
      <c r="AZ4" s="28"/>
      <c r="BI4" s="28" t="s">
        <v>369</v>
      </c>
      <c r="BJ4" s="28"/>
      <c r="BK4" s="28"/>
      <c r="BS4" s="28" t="s">
        <v>370</v>
      </c>
      <c r="CB4" s="28" t="s">
        <v>371</v>
      </c>
      <c r="CL4" s="28" t="s">
        <v>372</v>
      </c>
      <c r="CV4" s="28" t="s">
        <v>373</v>
      </c>
      <c r="DG4" s="28" t="s">
        <v>374</v>
      </c>
      <c r="DQ4" s="28" t="s">
        <v>375</v>
      </c>
      <c r="DZ4" s="28" t="s">
        <v>376</v>
      </c>
      <c r="EE4" s="28" t="s">
        <v>377</v>
      </c>
      <c r="EN4" s="28" t="s">
        <v>378</v>
      </c>
      <c r="EO4" s="28"/>
      <c r="EW4" s="28" t="s">
        <v>379</v>
      </c>
      <c r="EX4" s="28"/>
      <c r="EY4" s="28"/>
      <c r="FH4" s="28" t="s">
        <v>380</v>
      </c>
      <c r="FR4" s="29" t="s">
        <v>381</v>
      </c>
    </row>
    <row r="7" spans="3:182" x14ac:dyDescent="0.2">
      <c r="P7" s="30" t="s">
        <v>382</v>
      </c>
      <c r="Q7" s="30" t="s">
        <v>383</v>
      </c>
      <c r="R7" s="30" t="s">
        <v>384</v>
      </c>
      <c r="S7" s="30" t="s">
        <v>385</v>
      </c>
      <c r="T7" s="30" t="s">
        <v>386</v>
      </c>
      <c r="X7" s="30" t="s">
        <v>387</v>
      </c>
      <c r="Y7" s="30" t="s">
        <v>383</v>
      </c>
      <c r="Z7" s="30" t="s">
        <v>388</v>
      </c>
      <c r="AA7" s="30" t="s">
        <v>389</v>
      </c>
      <c r="AB7" s="30" t="s">
        <v>390</v>
      </c>
      <c r="AC7" s="30" t="s">
        <v>391</v>
      </c>
      <c r="AF7" s="31" t="s">
        <v>392</v>
      </c>
      <c r="AG7" s="32" t="s">
        <v>383</v>
      </c>
      <c r="AH7" s="32" t="s">
        <v>393</v>
      </c>
      <c r="AI7" s="32" t="s">
        <v>394</v>
      </c>
      <c r="AJ7" s="32" t="s">
        <v>395</v>
      </c>
      <c r="AK7" s="32" t="s">
        <v>396</v>
      </c>
      <c r="AL7" s="32" t="s">
        <v>397</v>
      </c>
      <c r="AO7" s="30" t="s">
        <v>398</v>
      </c>
      <c r="AP7" s="30" t="s">
        <v>383</v>
      </c>
      <c r="AQ7" s="30" t="s">
        <v>393</v>
      </c>
      <c r="AR7" s="30" t="s">
        <v>399</v>
      </c>
      <c r="AS7" s="30" t="s">
        <v>400</v>
      </c>
      <c r="AT7" s="30" t="s">
        <v>401</v>
      </c>
      <c r="AU7" s="30" t="s">
        <v>402</v>
      </c>
      <c r="AV7" s="30" t="s">
        <v>397</v>
      </c>
      <c r="AY7" s="30" t="s">
        <v>403</v>
      </c>
      <c r="AZ7" s="30" t="s">
        <v>383</v>
      </c>
      <c r="BA7" s="30" t="s">
        <v>393</v>
      </c>
      <c r="BB7" s="30" t="s">
        <v>404</v>
      </c>
      <c r="BC7" s="30" t="s">
        <v>405</v>
      </c>
      <c r="BD7" s="30" t="s">
        <v>399</v>
      </c>
      <c r="BE7" s="30" t="s">
        <v>400</v>
      </c>
      <c r="BI7" s="30" t="s">
        <v>406</v>
      </c>
      <c r="BJ7" s="30" t="s">
        <v>383</v>
      </c>
      <c r="BK7" s="30" t="s">
        <v>407</v>
      </c>
      <c r="BL7" s="30" t="s">
        <v>408</v>
      </c>
      <c r="BM7" s="30" t="s">
        <v>409</v>
      </c>
      <c r="BN7" s="30" t="s">
        <v>410</v>
      </c>
      <c r="BO7" s="30" t="s">
        <v>411</v>
      </c>
      <c r="BS7" s="30" t="s">
        <v>412</v>
      </c>
      <c r="BT7" s="30" t="s">
        <v>383</v>
      </c>
      <c r="BU7" s="30" t="s">
        <v>413</v>
      </c>
      <c r="BV7" s="30" t="s">
        <v>414</v>
      </c>
      <c r="BW7" s="30" t="s">
        <v>397</v>
      </c>
      <c r="BX7" s="30" t="s">
        <v>415</v>
      </c>
      <c r="CB7" s="30" t="s">
        <v>416</v>
      </c>
      <c r="CC7" s="30" t="s">
        <v>383</v>
      </c>
      <c r="CD7" s="30" t="s">
        <v>417</v>
      </c>
      <c r="CE7" s="30" t="s">
        <v>418</v>
      </c>
      <c r="CF7" s="30" t="s">
        <v>419</v>
      </c>
      <c r="CG7" s="30" t="s">
        <v>401</v>
      </c>
      <c r="CH7" s="30" t="s">
        <v>402</v>
      </c>
      <c r="CI7" s="30" t="s">
        <v>420</v>
      </c>
      <c r="CL7" s="30" t="s">
        <v>421</v>
      </c>
      <c r="CM7" s="30" t="s">
        <v>383</v>
      </c>
      <c r="CN7" s="30" t="s">
        <v>422</v>
      </c>
      <c r="CO7" s="30" t="s">
        <v>423</v>
      </c>
      <c r="CP7" s="30" t="s">
        <v>424</v>
      </c>
      <c r="CQ7" s="30" t="s">
        <v>425</v>
      </c>
      <c r="CR7" s="30" t="s">
        <v>426</v>
      </c>
      <c r="CV7" s="30" t="s">
        <v>383</v>
      </c>
      <c r="CW7" s="30" t="s">
        <v>427</v>
      </c>
      <c r="CX7" s="30" t="s">
        <v>428</v>
      </c>
      <c r="CY7" s="30" t="s">
        <v>429</v>
      </c>
      <c r="CZ7" s="30" t="s">
        <v>430</v>
      </c>
      <c r="DA7" s="30" t="s">
        <v>431</v>
      </c>
      <c r="DB7" s="30" t="s">
        <v>432</v>
      </c>
      <c r="DC7" s="30" t="s">
        <v>433</v>
      </c>
      <c r="DD7" s="30" t="s">
        <v>387</v>
      </c>
      <c r="DG7" s="30" t="s">
        <v>434</v>
      </c>
      <c r="DH7" s="30" t="s">
        <v>383</v>
      </c>
      <c r="DI7" s="30" t="s">
        <v>435</v>
      </c>
      <c r="DJ7" s="30" t="s">
        <v>436</v>
      </c>
      <c r="DK7" s="30" t="s">
        <v>426</v>
      </c>
      <c r="DL7" s="30" t="s">
        <v>397</v>
      </c>
      <c r="DM7" s="30" t="s">
        <v>415</v>
      </c>
      <c r="DQ7" s="30" t="s">
        <v>437</v>
      </c>
      <c r="DR7" s="30" t="s">
        <v>383</v>
      </c>
      <c r="DS7" s="30" t="s">
        <v>438</v>
      </c>
      <c r="DT7" s="30" t="s">
        <v>439</v>
      </c>
      <c r="DU7" s="30" t="s">
        <v>440</v>
      </c>
      <c r="DV7" s="30" t="s">
        <v>415</v>
      </c>
      <c r="DZ7" s="30" t="s">
        <v>441</v>
      </c>
      <c r="EA7" s="30" t="s">
        <v>442</v>
      </c>
      <c r="EB7" s="30" t="s">
        <v>443</v>
      </c>
      <c r="EE7" s="30" t="s">
        <v>426</v>
      </c>
      <c r="EF7" s="30" t="s">
        <v>444</v>
      </c>
      <c r="EG7" s="30" t="s">
        <v>445</v>
      </c>
      <c r="EH7" s="30" t="s">
        <v>432</v>
      </c>
      <c r="EI7" s="30" t="s">
        <v>433</v>
      </c>
      <c r="EN7" s="30" t="s">
        <v>446</v>
      </c>
      <c r="EO7" s="30" t="s">
        <v>447</v>
      </c>
      <c r="EP7" s="30" t="s">
        <v>448</v>
      </c>
      <c r="EQ7" s="30" t="s">
        <v>449</v>
      </c>
      <c r="ER7" s="30" t="s">
        <v>450</v>
      </c>
      <c r="ES7" s="30" t="s">
        <v>451</v>
      </c>
      <c r="EW7" s="33" t="s">
        <v>452</v>
      </c>
      <c r="EX7" s="33" t="s">
        <v>453</v>
      </c>
      <c r="EY7" s="33" t="s">
        <v>454</v>
      </c>
      <c r="EZ7" s="33" t="s">
        <v>455</v>
      </c>
      <c r="FA7" s="33" t="s">
        <v>456</v>
      </c>
      <c r="FB7" s="33" t="s">
        <v>457</v>
      </c>
      <c r="FC7" s="33" t="s">
        <v>458</v>
      </c>
      <c r="FD7" s="33" t="s">
        <v>459</v>
      </c>
      <c r="FH7" s="33" t="s">
        <v>460</v>
      </c>
      <c r="FI7" s="33" t="s">
        <v>452</v>
      </c>
      <c r="FJ7" s="33" t="s">
        <v>461</v>
      </c>
      <c r="FK7" s="33" t="s">
        <v>462</v>
      </c>
      <c r="FL7" s="33" t="s">
        <v>463</v>
      </c>
      <c r="FM7" s="33" t="s">
        <v>464</v>
      </c>
      <c r="FN7" s="33" t="s">
        <v>465</v>
      </c>
      <c r="FO7" s="33" t="s">
        <v>466</v>
      </c>
      <c r="FR7" s="33" t="s">
        <v>467</v>
      </c>
      <c r="FS7" s="33" t="s">
        <v>468</v>
      </c>
      <c r="FT7" s="33" t="s">
        <v>469</v>
      </c>
      <c r="FU7" s="33" t="s">
        <v>452</v>
      </c>
      <c r="FV7" s="33" t="s">
        <v>461</v>
      </c>
      <c r="FW7" s="33" t="s">
        <v>463</v>
      </c>
      <c r="FX7" s="33" t="s">
        <v>465</v>
      </c>
      <c r="FY7" s="33" t="s">
        <v>464</v>
      </c>
      <c r="FZ7" s="33" t="s">
        <v>470</v>
      </c>
    </row>
    <row r="8" spans="3:182" x14ac:dyDescent="0.2">
      <c r="C8" s="34" t="s">
        <v>471</v>
      </c>
      <c r="D8" s="35"/>
      <c r="P8" s="36">
        <v>1</v>
      </c>
      <c r="Q8" s="36">
        <v>101</v>
      </c>
      <c r="R8" s="36">
        <v>150.25</v>
      </c>
      <c r="S8" s="36" t="s">
        <v>472</v>
      </c>
      <c r="T8" s="37">
        <v>45139</v>
      </c>
      <c r="X8" s="36">
        <v>1</v>
      </c>
      <c r="Y8" s="36">
        <v>101</v>
      </c>
      <c r="Z8" s="36" t="s">
        <v>473</v>
      </c>
      <c r="AA8" s="36" t="s">
        <v>474</v>
      </c>
      <c r="AB8" s="37">
        <v>44927</v>
      </c>
      <c r="AC8" s="37">
        <v>45292</v>
      </c>
      <c r="AF8" s="38">
        <v>1</v>
      </c>
      <c r="AG8" s="39">
        <v>201</v>
      </c>
      <c r="AH8" s="39">
        <v>301</v>
      </c>
      <c r="AI8" s="40">
        <v>44931</v>
      </c>
      <c r="AJ8" s="41">
        <v>0.375</v>
      </c>
      <c r="AK8" s="39" t="s">
        <v>475</v>
      </c>
      <c r="AL8" s="39" t="s">
        <v>476</v>
      </c>
      <c r="AO8" s="36">
        <v>1</v>
      </c>
      <c r="AP8" s="36">
        <v>201</v>
      </c>
      <c r="AQ8" s="36">
        <v>301</v>
      </c>
      <c r="AR8" s="36" t="s">
        <v>477</v>
      </c>
      <c r="AS8" s="36" t="s">
        <v>478</v>
      </c>
      <c r="AT8" s="37">
        <v>44931</v>
      </c>
      <c r="AU8" s="37">
        <v>45021</v>
      </c>
      <c r="AV8" s="36" t="s">
        <v>479</v>
      </c>
      <c r="AY8" s="36">
        <v>1</v>
      </c>
      <c r="AZ8" s="36">
        <v>201</v>
      </c>
      <c r="BA8" s="36">
        <v>301</v>
      </c>
      <c r="BB8" s="37">
        <v>45296</v>
      </c>
      <c r="BC8" s="36" t="s">
        <v>475</v>
      </c>
      <c r="BD8" s="36" t="s">
        <v>480</v>
      </c>
      <c r="BE8" s="36" t="s">
        <v>481</v>
      </c>
      <c r="BI8" s="36">
        <v>1</v>
      </c>
      <c r="BJ8" s="36">
        <v>201</v>
      </c>
      <c r="BK8" s="37">
        <v>45296</v>
      </c>
      <c r="BL8" s="36" t="s">
        <v>482</v>
      </c>
      <c r="BM8" s="36">
        <v>5.5</v>
      </c>
      <c r="BN8" s="36" t="s">
        <v>483</v>
      </c>
      <c r="BO8" s="36" t="s">
        <v>484</v>
      </c>
      <c r="BS8" s="36">
        <v>1</v>
      </c>
      <c r="BT8" s="36">
        <v>201</v>
      </c>
      <c r="BU8" s="36" t="s">
        <v>477</v>
      </c>
      <c r="BV8" s="37">
        <v>43961</v>
      </c>
      <c r="BW8" s="36" t="s">
        <v>479</v>
      </c>
      <c r="BX8" s="36" t="s">
        <v>485</v>
      </c>
      <c r="CB8" s="36">
        <v>1</v>
      </c>
      <c r="CC8" s="36">
        <v>201</v>
      </c>
      <c r="CD8" s="36" t="s">
        <v>486</v>
      </c>
      <c r="CE8" s="36" t="s">
        <v>487</v>
      </c>
      <c r="CF8" s="36" t="s">
        <v>488</v>
      </c>
      <c r="CG8" s="37">
        <v>43961</v>
      </c>
      <c r="CH8" s="37">
        <v>44326</v>
      </c>
      <c r="CI8" s="36" t="s">
        <v>489</v>
      </c>
      <c r="CL8" s="36">
        <v>1</v>
      </c>
      <c r="CM8" s="36">
        <v>201</v>
      </c>
      <c r="CN8" s="36">
        <v>1001</v>
      </c>
      <c r="CO8" s="36" t="s">
        <v>490</v>
      </c>
      <c r="CP8" s="36" t="s">
        <v>491</v>
      </c>
      <c r="CQ8" s="37">
        <v>44328</v>
      </c>
      <c r="CR8" s="36" t="s">
        <v>492</v>
      </c>
      <c r="CV8" s="36">
        <v>1</v>
      </c>
      <c r="CW8" s="36" t="s">
        <v>493</v>
      </c>
      <c r="CX8" s="36" t="s">
        <v>494</v>
      </c>
      <c r="CY8" s="37">
        <v>29221</v>
      </c>
      <c r="CZ8" s="36" t="s">
        <v>495</v>
      </c>
      <c r="DA8" s="36" t="s">
        <v>496</v>
      </c>
      <c r="DB8" s="36" t="s">
        <v>497</v>
      </c>
      <c r="DC8" s="36" t="s">
        <v>498</v>
      </c>
      <c r="DD8" s="36" t="s">
        <v>499</v>
      </c>
      <c r="DG8" s="36">
        <v>1</v>
      </c>
      <c r="DH8" s="36">
        <v>1</v>
      </c>
      <c r="DI8" s="36" t="s">
        <v>500</v>
      </c>
      <c r="DJ8" s="37">
        <v>45306</v>
      </c>
      <c r="DK8" s="36">
        <v>101</v>
      </c>
      <c r="DL8" s="36" t="s">
        <v>501</v>
      </c>
      <c r="DM8" s="36" t="s">
        <v>502</v>
      </c>
      <c r="DQ8" s="36">
        <v>1</v>
      </c>
      <c r="DR8" s="36">
        <v>1</v>
      </c>
      <c r="DS8" s="36" t="s">
        <v>490</v>
      </c>
      <c r="DT8" s="36" t="s">
        <v>491</v>
      </c>
      <c r="DU8" s="37">
        <v>45306</v>
      </c>
      <c r="DV8" s="36" t="s">
        <v>503</v>
      </c>
      <c r="DZ8" s="36" t="s">
        <v>504</v>
      </c>
      <c r="EA8" s="36" t="s">
        <v>505</v>
      </c>
      <c r="EB8" s="36" t="s">
        <v>506</v>
      </c>
      <c r="EE8" s="36" t="s">
        <v>507</v>
      </c>
      <c r="EF8" s="36" t="s">
        <v>508</v>
      </c>
      <c r="EG8" s="36" t="s">
        <v>509</v>
      </c>
      <c r="EH8" s="36" t="s">
        <v>510</v>
      </c>
      <c r="EI8" s="36" t="s">
        <v>511</v>
      </c>
      <c r="EN8" s="36" t="s">
        <v>512</v>
      </c>
      <c r="EO8" s="36" t="s">
        <v>513</v>
      </c>
      <c r="EP8" s="36" t="s">
        <v>514</v>
      </c>
      <c r="EQ8" s="36" t="s">
        <v>515</v>
      </c>
      <c r="ER8" s="37">
        <v>44206</v>
      </c>
      <c r="ES8" s="36" t="s">
        <v>516</v>
      </c>
      <c r="EW8" s="36">
        <v>1</v>
      </c>
      <c r="EX8" s="36" t="s">
        <v>517</v>
      </c>
      <c r="EY8" s="36" t="s">
        <v>518</v>
      </c>
      <c r="EZ8" s="36" t="s">
        <v>519</v>
      </c>
      <c r="FA8" s="36" t="s">
        <v>520</v>
      </c>
      <c r="FB8" s="36" t="s">
        <v>521</v>
      </c>
      <c r="FC8" s="36" t="s">
        <v>522</v>
      </c>
      <c r="FD8" s="36">
        <v>12</v>
      </c>
      <c r="FH8" s="36">
        <v>1</v>
      </c>
      <c r="FI8" s="36">
        <v>101</v>
      </c>
      <c r="FJ8" s="36" t="s">
        <v>489</v>
      </c>
      <c r="FK8" s="36" t="s">
        <v>513</v>
      </c>
      <c r="FL8" s="36" t="s">
        <v>523</v>
      </c>
      <c r="FM8" s="37">
        <v>45292</v>
      </c>
      <c r="FN8" s="36" t="s">
        <v>524</v>
      </c>
      <c r="FO8" s="36" t="s">
        <v>525</v>
      </c>
      <c r="FR8" s="36">
        <v>1</v>
      </c>
      <c r="FS8" s="36">
        <v>201</v>
      </c>
      <c r="FT8" s="36" t="s">
        <v>526</v>
      </c>
      <c r="FU8" s="36">
        <v>101</v>
      </c>
      <c r="FV8" s="36" t="s">
        <v>489</v>
      </c>
      <c r="FW8" s="36" t="s">
        <v>523</v>
      </c>
      <c r="FX8" s="36" t="s">
        <v>524</v>
      </c>
      <c r="FY8" s="37">
        <v>45301</v>
      </c>
      <c r="FZ8" s="36" t="s">
        <v>527</v>
      </c>
    </row>
    <row r="9" spans="3:182" ht="17" thickBot="1" x14ac:dyDescent="0.25">
      <c r="P9" s="36">
        <v>2</v>
      </c>
      <c r="Q9" s="36">
        <v>102</v>
      </c>
      <c r="R9" s="36">
        <v>250.5</v>
      </c>
      <c r="S9" s="36" t="s">
        <v>528</v>
      </c>
      <c r="T9" s="37">
        <v>45122</v>
      </c>
      <c r="X9" s="36">
        <v>2</v>
      </c>
      <c r="Y9" s="36">
        <v>102</v>
      </c>
      <c r="Z9" s="36" t="s">
        <v>529</v>
      </c>
      <c r="AA9" s="36" t="s">
        <v>530</v>
      </c>
      <c r="AB9" s="37">
        <v>45000</v>
      </c>
      <c r="AC9" s="37">
        <v>45366</v>
      </c>
      <c r="AF9" s="38">
        <v>2</v>
      </c>
      <c r="AG9" s="39">
        <v>202</v>
      </c>
      <c r="AH9" s="39">
        <v>302</v>
      </c>
      <c r="AI9" s="40">
        <v>44932</v>
      </c>
      <c r="AJ9" s="41">
        <v>0.4375</v>
      </c>
      <c r="AK9" s="39" t="s">
        <v>531</v>
      </c>
      <c r="AL9" s="39" t="s">
        <v>532</v>
      </c>
      <c r="AO9" s="36">
        <v>2</v>
      </c>
      <c r="AP9" s="36">
        <v>202</v>
      </c>
      <c r="AQ9" s="36">
        <v>302</v>
      </c>
      <c r="AR9" s="36" t="s">
        <v>533</v>
      </c>
      <c r="AS9" s="36" t="s">
        <v>534</v>
      </c>
      <c r="AT9" s="37">
        <v>44932</v>
      </c>
      <c r="AU9" s="37">
        <v>45083</v>
      </c>
      <c r="AV9" s="36" t="s">
        <v>479</v>
      </c>
      <c r="AY9" s="36">
        <v>2</v>
      </c>
      <c r="AZ9" s="36">
        <v>202</v>
      </c>
      <c r="BA9" s="36">
        <v>302</v>
      </c>
      <c r="BB9" s="37">
        <v>45297</v>
      </c>
      <c r="BC9" s="36" t="s">
        <v>535</v>
      </c>
      <c r="BD9" s="36" t="s">
        <v>536</v>
      </c>
      <c r="BE9" s="36" t="s">
        <v>537</v>
      </c>
      <c r="BI9" s="36">
        <v>2</v>
      </c>
      <c r="BJ9" s="36">
        <v>202</v>
      </c>
      <c r="BK9" s="37">
        <v>45297</v>
      </c>
      <c r="BL9" s="36" t="s">
        <v>538</v>
      </c>
      <c r="BM9" s="36">
        <v>90</v>
      </c>
      <c r="BN9" s="36" t="s">
        <v>539</v>
      </c>
      <c r="BO9" s="36" t="s">
        <v>540</v>
      </c>
      <c r="BS9" s="36">
        <v>2</v>
      </c>
      <c r="BT9" s="36">
        <v>202</v>
      </c>
      <c r="BU9" s="36" t="s">
        <v>541</v>
      </c>
      <c r="BV9" s="37">
        <v>44362</v>
      </c>
      <c r="BW9" s="36" t="s">
        <v>479</v>
      </c>
      <c r="BX9" s="36" t="s">
        <v>542</v>
      </c>
      <c r="CB9" s="36">
        <v>2</v>
      </c>
      <c r="CC9" s="36">
        <v>202</v>
      </c>
      <c r="CD9" s="36" t="s">
        <v>543</v>
      </c>
      <c r="CE9" s="36" t="s">
        <v>544</v>
      </c>
      <c r="CF9" s="36" t="s">
        <v>545</v>
      </c>
      <c r="CG9" s="37">
        <v>44362</v>
      </c>
      <c r="CH9" s="37">
        <v>45092</v>
      </c>
      <c r="CI9" s="36" t="s">
        <v>546</v>
      </c>
      <c r="CL9" s="36">
        <v>2</v>
      </c>
      <c r="CM9" s="36">
        <v>202</v>
      </c>
      <c r="CN9" s="36">
        <v>1002</v>
      </c>
      <c r="CO9" s="36" t="s">
        <v>547</v>
      </c>
      <c r="CP9" s="36">
        <v>6.5</v>
      </c>
      <c r="CQ9" s="37">
        <v>44727</v>
      </c>
      <c r="CR9" s="36" t="s">
        <v>548</v>
      </c>
      <c r="CV9" s="36">
        <v>2</v>
      </c>
      <c r="CW9" s="36" t="s">
        <v>549</v>
      </c>
      <c r="CX9" s="36" t="s">
        <v>550</v>
      </c>
      <c r="CY9" s="37">
        <v>32919</v>
      </c>
      <c r="CZ9" s="36" t="s">
        <v>551</v>
      </c>
      <c r="DA9" s="36" t="s">
        <v>552</v>
      </c>
      <c r="DB9" s="36" t="s">
        <v>553</v>
      </c>
      <c r="DC9" s="36" t="s">
        <v>554</v>
      </c>
      <c r="DD9" s="36" t="s">
        <v>555</v>
      </c>
      <c r="DG9" s="36">
        <v>2</v>
      </c>
      <c r="DH9" s="36">
        <v>2</v>
      </c>
      <c r="DI9" s="36" t="s">
        <v>556</v>
      </c>
      <c r="DJ9" s="37">
        <v>45307</v>
      </c>
      <c r="DK9" s="36">
        <v>102</v>
      </c>
      <c r="DL9" s="36" t="s">
        <v>501</v>
      </c>
      <c r="DM9" s="36" t="s">
        <v>557</v>
      </c>
      <c r="DQ9" s="36">
        <v>2</v>
      </c>
      <c r="DR9" s="36">
        <v>1</v>
      </c>
      <c r="DS9" s="36" t="s">
        <v>558</v>
      </c>
      <c r="DT9" s="36">
        <v>72</v>
      </c>
      <c r="DU9" s="37">
        <v>45306</v>
      </c>
      <c r="DV9" s="36" t="s">
        <v>503</v>
      </c>
      <c r="DZ9" s="36" t="s">
        <v>559</v>
      </c>
      <c r="EA9" s="36" t="s">
        <v>560</v>
      </c>
      <c r="EB9" s="36" t="s">
        <v>506</v>
      </c>
      <c r="EE9" s="36" t="s">
        <v>561</v>
      </c>
      <c r="EF9" s="36" t="s">
        <v>562</v>
      </c>
      <c r="EG9" s="36" t="s">
        <v>563</v>
      </c>
      <c r="EH9" s="36" t="s">
        <v>564</v>
      </c>
      <c r="EI9" s="36" t="s">
        <v>565</v>
      </c>
      <c r="EN9" s="36" t="s">
        <v>566</v>
      </c>
      <c r="EO9" s="36" t="s">
        <v>567</v>
      </c>
      <c r="EP9" s="36" t="s">
        <v>568</v>
      </c>
      <c r="EQ9" s="36" t="s">
        <v>569</v>
      </c>
      <c r="ER9" s="37">
        <v>43608</v>
      </c>
      <c r="ES9" s="36" t="s">
        <v>564</v>
      </c>
      <c r="EW9" s="36">
        <v>2</v>
      </c>
      <c r="EX9" s="36" t="s">
        <v>570</v>
      </c>
      <c r="EY9" s="36" t="s">
        <v>550</v>
      </c>
      <c r="EZ9" s="36" t="s">
        <v>519</v>
      </c>
      <c r="FA9" s="36" t="s">
        <v>571</v>
      </c>
      <c r="FB9" s="36" t="s">
        <v>572</v>
      </c>
      <c r="FC9" s="36" t="s">
        <v>573</v>
      </c>
      <c r="FD9" s="36">
        <v>10</v>
      </c>
      <c r="FH9" s="36">
        <v>2</v>
      </c>
      <c r="FI9" s="36">
        <v>102</v>
      </c>
      <c r="FJ9" s="36" t="s">
        <v>574</v>
      </c>
      <c r="FK9" s="36" t="s">
        <v>575</v>
      </c>
      <c r="FL9" s="36" t="s">
        <v>576</v>
      </c>
      <c r="FM9" s="37">
        <v>45294</v>
      </c>
      <c r="FN9" s="36" t="s">
        <v>577</v>
      </c>
      <c r="FO9" s="36" t="s">
        <v>578</v>
      </c>
      <c r="FR9" s="36">
        <v>2</v>
      </c>
      <c r="FS9" s="36">
        <v>202</v>
      </c>
      <c r="FT9" s="36" t="s">
        <v>579</v>
      </c>
      <c r="FU9" s="36">
        <v>102</v>
      </c>
      <c r="FV9" s="36" t="s">
        <v>574</v>
      </c>
      <c r="FW9" s="36" t="s">
        <v>576</v>
      </c>
      <c r="FX9" s="36" t="s">
        <v>577</v>
      </c>
      <c r="FY9" s="37">
        <v>45303</v>
      </c>
      <c r="FZ9" s="36" t="s">
        <v>580</v>
      </c>
    </row>
    <row r="10" spans="3:182" ht="17" thickBot="1" x14ac:dyDescent="0.25">
      <c r="C10" s="42" t="s">
        <v>581</v>
      </c>
      <c r="D10" s="43" t="s">
        <v>582</v>
      </c>
      <c r="E10" s="43" t="s">
        <v>581</v>
      </c>
      <c r="F10" s="43" t="s">
        <v>442</v>
      </c>
      <c r="G10" s="44" t="s">
        <v>583</v>
      </c>
      <c r="P10" s="36">
        <v>3</v>
      </c>
      <c r="Q10" s="36">
        <v>103</v>
      </c>
      <c r="R10" s="36">
        <v>120.75</v>
      </c>
      <c r="S10" s="36" t="s">
        <v>584</v>
      </c>
      <c r="T10" s="37">
        <v>45097</v>
      </c>
      <c r="X10" s="36">
        <v>3</v>
      </c>
      <c r="Y10" s="36">
        <v>103</v>
      </c>
      <c r="Z10" s="36" t="s">
        <v>585</v>
      </c>
      <c r="AA10" s="36" t="s">
        <v>586</v>
      </c>
      <c r="AB10" s="37">
        <v>44977</v>
      </c>
      <c r="AC10" s="37">
        <v>45342</v>
      </c>
      <c r="AF10" s="38">
        <v>3</v>
      </c>
      <c r="AG10" s="39">
        <v>203</v>
      </c>
      <c r="AH10" s="39">
        <v>303</v>
      </c>
      <c r="AI10" s="40">
        <v>44933</v>
      </c>
      <c r="AJ10" s="41">
        <v>0.46875</v>
      </c>
      <c r="AK10" s="39" t="s">
        <v>587</v>
      </c>
      <c r="AL10" s="39" t="s">
        <v>476</v>
      </c>
      <c r="AO10" s="36">
        <v>3</v>
      </c>
      <c r="AP10" s="36">
        <v>203</v>
      </c>
      <c r="AQ10" s="36">
        <v>303</v>
      </c>
      <c r="AR10" s="36" t="s">
        <v>588</v>
      </c>
      <c r="AS10" s="36" t="s">
        <v>589</v>
      </c>
      <c r="AT10" s="37">
        <v>44933</v>
      </c>
      <c r="AU10" s="37">
        <v>45053</v>
      </c>
      <c r="AV10" s="36" t="s">
        <v>479</v>
      </c>
      <c r="AY10" s="36">
        <v>3</v>
      </c>
      <c r="AZ10" s="36">
        <v>203</v>
      </c>
      <c r="BA10" s="36">
        <v>303</v>
      </c>
      <c r="BB10" s="37">
        <v>45298</v>
      </c>
      <c r="BC10" s="36" t="s">
        <v>590</v>
      </c>
      <c r="BD10" s="36" t="s">
        <v>591</v>
      </c>
      <c r="BE10" s="36" t="s">
        <v>592</v>
      </c>
      <c r="BI10" s="36">
        <v>3</v>
      </c>
      <c r="BJ10" s="36">
        <v>203</v>
      </c>
      <c r="BK10" s="37">
        <v>45298</v>
      </c>
      <c r="BL10" s="36" t="s">
        <v>593</v>
      </c>
      <c r="BM10" s="36">
        <v>180</v>
      </c>
      <c r="BN10" s="36" t="s">
        <v>594</v>
      </c>
      <c r="BO10" s="36" t="s">
        <v>540</v>
      </c>
      <c r="BS10" s="36">
        <v>3</v>
      </c>
      <c r="BT10" s="36">
        <v>203</v>
      </c>
      <c r="BU10" s="36" t="s">
        <v>588</v>
      </c>
      <c r="BV10" s="37">
        <v>43666</v>
      </c>
      <c r="BW10" s="36" t="s">
        <v>479</v>
      </c>
      <c r="BX10" s="36" t="s">
        <v>595</v>
      </c>
      <c r="CB10" s="36">
        <v>3</v>
      </c>
      <c r="CC10" s="36">
        <v>203</v>
      </c>
      <c r="CD10" s="36" t="s">
        <v>596</v>
      </c>
      <c r="CE10" s="36" t="s">
        <v>597</v>
      </c>
      <c r="CF10" s="36" t="s">
        <v>598</v>
      </c>
      <c r="CG10" s="37">
        <v>43666</v>
      </c>
      <c r="CH10" s="37">
        <v>44762</v>
      </c>
      <c r="CI10" s="36" t="s">
        <v>599</v>
      </c>
      <c r="CL10" s="36">
        <v>3</v>
      </c>
      <c r="CM10" s="36">
        <v>203</v>
      </c>
      <c r="CN10" s="36">
        <v>1003</v>
      </c>
      <c r="CO10" s="36" t="s">
        <v>600</v>
      </c>
      <c r="CP10" s="36">
        <v>190</v>
      </c>
      <c r="CQ10" s="37">
        <v>44032</v>
      </c>
      <c r="CR10" s="36" t="s">
        <v>601</v>
      </c>
      <c r="CV10" s="36">
        <v>3</v>
      </c>
      <c r="CW10" s="36" t="s">
        <v>602</v>
      </c>
      <c r="CX10" s="36" t="s">
        <v>518</v>
      </c>
      <c r="CY10" s="37">
        <v>31128</v>
      </c>
      <c r="CZ10" s="36" t="s">
        <v>551</v>
      </c>
      <c r="DA10" s="36" t="s">
        <v>603</v>
      </c>
      <c r="DB10" s="36" t="s">
        <v>604</v>
      </c>
      <c r="DC10" s="36" t="s">
        <v>565</v>
      </c>
      <c r="DD10" s="36" t="s">
        <v>605</v>
      </c>
      <c r="DG10" s="36">
        <v>3</v>
      </c>
      <c r="DH10" s="36">
        <v>3</v>
      </c>
      <c r="DI10" s="36" t="s">
        <v>606</v>
      </c>
      <c r="DJ10" s="37">
        <v>45308</v>
      </c>
      <c r="DK10" s="36">
        <v>103</v>
      </c>
      <c r="DL10" s="36" t="s">
        <v>528</v>
      </c>
      <c r="DM10" s="36" t="s">
        <v>607</v>
      </c>
      <c r="DQ10" s="36">
        <v>3</v>
      </c>
      <c r="DR10" s="36">
        <v>1</v>
      </c>
      <c r="DS10" s="36" t="s">
        <v>608</v>
      </c>
      <c r="DT10" s="36">
        <v>98.6</v>
      </c>
      <c r="DU10" s="37">
        <v>45306</v>
      </c>
      <c r="DV10" s="36" t="s">
        <v>503</v>
      </c>
      <c r="DZ10" s="36" t="s">
        <v>609</v>
      </c>
      <c r="EA10" s="36" t="s">
        <v>610</v>
      </c>
      <c r="EB10" s="36" t="s">
        <v>506</v>
      </c>
      <c r="EE10" s="36" t="s">
        <v>611</v>
      </c>
      <c r="EF10" s="36" t="s">
        <v>612</v>
      </c>
      <c r="EG10" s="36" t="s">
        <v>613</v>
      </c>
      <c r="EH10" s="36" t="s">
        <v>614</v>
      </c>
      <c r="EI10" s="36" t="s">
        <v>615</v>
      </c>
      <c r="EN10" s="36" t="s">
        <v>616</v>
      </c>
      <c r="EO10" s="36" t="s">
        <v>617</v>
      </c>
      <c r="EP10" s="36" t="s">
        <v>618</v>
      </c>
      <c r="EQ10" s="36" t="s">
        <v>619</v>
      </c>
      <c r="ER10" s="37">
        <v>43173</v>
      </c>
      <c r="ES10" s="36" t="s">
        <v>614</v>
      </c>
      <c r="EW10" s="36">
        <v>3</v>
      </c>
      <c r="EX10" s="36" t="s">
        <v>620</v>
      </c>
      <c r="EY10" s="36" t="s">
        <v>621</v>
      </c>
      <c r="EZ10" s="36" t="s">
        <v>519</v>
      </c>
      <c r="FA10" s="36" t="s">
        <v>622</v>
      </c>
      <c r="FB10" s="36" t="s">
        <v>623</v>
      </c>
      <c r="FC10" s="36" t="s">
        <v>624</v>
      </c>
      <c r="FD10" s="36">
        <v>8</v>
      </c>
      <c r="FH10" s="36">
        <v>3</v>
      </c>
      <c r="FI10" s="36">
        <v>101</v>
      </c>
      <c r="FJ10" s="36" t="s">
        <v>489</v>
      </c>
      <c r="FK10" s="36" t="s">
        <v>625</v>
      </c>
      <c r="FL10" s="36" t="s">
        <v>523</v>
      </c>
      <c r="FM10" s="37">
        <v>45296</v>
      </c>
      <c r="FN10" s="36" t="s">
        <v>524</v>
      </c>
      <c r="FO10" s="36" t="s">
        <v>525</v>
      </c>
      <c r="FR10" s="36">
        <v>3</v>
      </c>
      <c r="FS10" s="36">
        <v>203</v>
      </c>
      <c r="FT10" s="36" t="s">
        <v>626</v>
      </c>
      <c r="FU10" s="36">
        <v>103</v>
      </c>
      <c r="FV10" s="36" t="s">
        <v>627</v>
      </c>
      <c r="FW10" s="36" t="s">
        <v>628</v>
      </c>
      <c r="FX10" s="36" t="s">
        <v>524</v>
      </c>
      <c r="FY10" s="37">
        <v>45306</v>
      </c>
      <c r="FZ10" s="36" t="s">
        <v>629</v>
      </c>
    </row>
    <row r="11" spans="3:182" x14ac:dyDescent="0.2">
      <c r="C11" s="45" t="s">
        <v>630</v>
      </c>
      <c r="D11" s="46" t="s">
        <v>631</v>
      </c>
      <c r="E11" s="46" t="s">
        <v>632</v>
      </c>
      <c r="F11" s="46" t="s">
        <v>633</v>
      </c>
      <c r="G11" s="47" t="s">
        <v>634</v>
      </c>
      <c r="P11" s="36">
        <v>4</v>
      </c>
      <c r="Q11" s="36">
        <v>104</v>
      </c>
      <c r="R11" s="36">
        <v>300</v>
      </c>
      <c r="S11" s="36" t="s">
        <v>472</v>
      </c>
      <c r="T11" s="37">
        <v>45076</v>
      </c>
      <c r="X11" s="36">
        <v>4</v>
      </c>
      <c r="Y11" s="36">
        <v>104</v>
      </c>
      <c r="Z11" s="36" t="s">
        <v>635</v>
      </c>
      <c r="AA11" s="36" t="s">
        <v>636</v>
      </c>
      <c r="AB11" s="37">
        <v>45026</v>
      </c>
      <c r="AC11" s="37">
        <v>45392</v>
      </c>
      <c r="AF11" s="38">
        <v>4</v>
      </c>
      <c r="AG11" s="39">
        <v>204</v>
      </c>
      <c r="AH11" s="39">
        <v>304</v>
      </c>
      <c r="AI11" s="40">
        <v>44934</v>
      </c>
      <c r="AJ11" s="41">
        <v>0.5</v>
      </c>
      <c r="AK11" s="39" t="s">
        <v>500</v>
      </c>
      <c r="AL11" s="39" t="s">
        <v>637</v>
      </c>
      <c r="AO11" s="36">
        <v>4</v>
      </c>
      <c r="AP11" s="36">
        <v>204</v>
      </c>
      <c r="AQ11" s="36">
        <v>304</v>
      </c>
      <c r="AR11" s="36" t="s">
        <v>638</v>
      </c>
      <c r="AS11" s="36" t="s">
        <v>639</v>
      </c>
      <c r="AT11" s="37">
        <v>44934</v>
      </c>
      <c r="AU11" s="37">
        <v>45115</v>
      </c>
      <c r="AV11" s="36" t="s">
        <v>479</v>
      </c>
      <c r="AY11" s="36">
        <v>4</v>
      </c>
      <c r="AZ11" s="36">
        <v>204</v>
      </c>
      <c r="BA11" s="36">
        <v>304</v>
      </c>
      <c r="BB11" s="37">
        <v>45299</v>
      </c>
      <c r="BC11" s="36" t="s">
        <v>640</v>
      </c>
      <c r="BD11" s="36" t="s">
        <v>641</v>
      </c>
      <c r="BE11" s="36" t="s">
        <v>639</v>
      </c>
      <c r="BI11" s="36">
        <v>4</v>
      </c>
      <c r="BJ11" s="36">
        <v>204</v>
      </c>
      <c r="BK11" s="37">
        <v>45299</v>
      </c>
      <c r="BL11" s="36" t="s">
        <v>642</v>
      </c>
      <c r="BM11" s="36">
        <v>2</v>
      </c>
      <c r="BN11" s="36" t="s">
        <v>643</v>
      </c>
      <c r="BO11" s="36" t="s">
        <v>644</v>
      </c>
      <c r="BS11" s="36">
        <v>4</v>
      </c>
      <c r="BT11" s="36">
        <v>204</v>
      </c>
      <c r="BU11" s="36" t="s">
        <v>645</v>
      </c>
      <c r="BV11" s="37">
        <v>44073</v>
      </c>
      <c r="BW11" s="36" t="s">
        <v>479</v>
      </c>
      <c r="BX11" s="36" t="s">
        <v>646</v>
      </c>
      <c r="CB11" s="36">
        <v>4</v>
      </c>
      <c r="CC11" s="36">
        <v>204</v>
      </c>
      <c r="CD11" s="36" t="s">
        <v>647</v>
      </c>
      <c r="CE11" s="36" t="s">
        <v>648</v>
      </c>
      <c r="CF11" s="36" t="s">
        <v>488</v>
      </c>
      <c r="CG11" s="37">
        <v>44073</v>
      </c>
      <c r="CH11" s="37">
        <v>45168</v>
      </c>
      <c r="CI11" s="36" t="s">
        <v>574</v>
      </c>
      <c r="CL11" s="36">
        <v>4</v>
      </c>
      <c r="CM11" s="36">
        <v>204</v>
      </c>
      <c r="CN11" s="36">
        <v>1004</v>
      </c>
      <c r="CO11" s="36" t="s">
        <v>649</v>
      </c>
      <c r="CP11" s="36">
        <v>180</v>
      </c>
      <c r="CQ11" s="37">
        <v>44438</v>
      </c>
      <c r="CR11" s="36" t="s">
        <v>492</v>
      </c>
      <c r="CV11" s="36">
        <v>4</v>
      </c>
      <c r="CW11" s="36" t="s">
        <v>650</v>
      </c>
      <c r="CX11" s="36" t="s">
        <v>651</v>
      </c>
      <c r="CY11" s="37">
        <v>27489</v>
      </c>
      <c r="CZ11" s="36" t="s">
        <v>495</v>
      </c>
      <c r="DA11" s="36" t="s">
        <v>652</v>
      </c>
      <c r="DB11" s="36" t="s">
        <v>653</v>
      </c>
      <c r="DC11" s="36" t="s">
        <v>615</v>
      </c>
      <c r="DD11" s="36" t="s">
        <v>654</v>
      </c>
      <c r="DG11" s="36">
        <v>4</v>
      </c>
      <c r="DH11" s="36">
        <v>4</v>
      </c>
      <c r="DI11" s="36" t="s">
        <v>655</v>
      </c>
      <c r="DJ11" s="37">
        <v>45309</v>
      </c>
      <c r="DK11" s="36">
        <v>104</v>
      </c>
      <c r="DL11" s="36" t="s">
        <v>501</v>
      </c>
      <c r="DM11" s="36" t="s">
        <v>656</v>
      </c>
      <c r="DQ11" s="36">
        <v>4</v>
      </c>
      <c r="DR11" s="36">
        <v>2</v>
      </c>
      <c r="DS11" s="36" t="s">
        <v>490</v>
      </c>
      <c r="DT11" s="36" t="s">
        <v>657</v>
      </c>
      <c r="DU11" s="37">
        <v>45307</v>
      </c>
      <c r="DV11" s="36" t="s">
        <v>658</v>
      </c>
      <c r="DZ11" s="36" t="s">
        <v>659</v>
      </c>
      <c r="EA11" s="36" t="s">
        <v>660</v>
      </c>
      <c r="EB11" s="36" t="s">
        <v>506</v>
      </c>
      <c r="EE11" s="36" t="s">
        <v>661</v>
      </c>
      <c r="EF11" s="36" t="s">
        <v>662</v>
      </c>
      <c r="EG11" s="36" t="s">
        <v>663</v>
      </c>
      <c r="EH11" s="36" t="s">
        <v>664</v>
      </c>
      <c r="EI11" s="36" t="s">
        <v>665</v>
      </c>
      <c r="EN11" s="36" t="s">
        <v>666</v>
      </c>
      <c r="EO11" s="36" t="s">
        <v>667</v>
      </c>
      <c r="EP11" s="36" t="s">
        <v>668</v>
      </c>
      <c r="EQ11" s="36" t="s">
        <v>619</v>
      </c>
      <c r="ER11" s="37">
        <v>44076</v>
      </c>
      <c r="ES11" s="36" t="s">
        <v>664</v>
      </c>
      <c r="EW11" s="36">
        <v>4</v>
      </c>
      <c r="EX11" s="36" t="s">
        <v>669</v>
      </c>
      <c r="EY11" s="36" t="s">
        <v>670</v>
      </c>
      <c r="EZ11" s="36" t="s">
        <v>519</v>
      </c>
      <c r="FA11" s="36" t="s">
        <v>671</v>
      </c>
      <c r="FB11" s="36" t="s">
        <v>672</v>
      </c>
      <c r="FC11" s="36" t="s">
        <v>673</v>
      </c>
      <c r="FD11" s="36">
        <v>15</v>
      </c>
      <c r="FH11" s="36">
        <v>4</v>
      </c>
      <c r="FI11" s="36">
        <v>103</v>
      </c>
      <c r="FJ11" s="36" t="s">
        <v>627</v>
      </c>
      <c r="FK11" s="36" t="s">
        <v>674</v>
      </c>
      <c r="FL11" s="36" t="s">
        <v>628</v>
      </c>
      <c r="FM11" s="37">
        <v>45298</v>
      </c>
      <c r="FN11" s="36" t="s">
        <v>577</v>
      </c>
      <c r="FO11" s="36" t="s">
        <v>578</v>
      </c>
      <c r="FR11" s="36">
        <v>4</v>
      </c>
      <c r="FS11" s="36">
        <v>204</v>
      </c>
      <c r="FT11" s="36" t="s">
        <v>675</v>
      </c>
      <c r="FU11" s="36">
        <v>104</v>
      </c>
      <c r="FV11" s="36" t="s">
        <v>676</v>
      </c>
      <c r="FW11" s="36" t="s">
        <v>677</v>
      </c>
      <c r="FX11" s="36" t="s">
        <v>577</v>
      </c>
      <c r="FY11" s="37">
        <v>45308</v>
      </c>
      <c r="FZ11" s="36" t="s">
        <v>678</v>
      </c>
    </row>
    <row r="12" spans="3:182" ht="17" thickBot="1" x14ac:dyDescent="0.25">
      <c r="C12" s="48" t="s">
        <v>679</v>
      </c>
      <c r="D12" s="49" t="s">
        <v>631</v>
      </c>
      <c r="E12" s="49" t="s">
        <v>680</v>
      </c>
      <c r="F12" s="49" t="s">
        <v>681</v>
      </c>
      <c r="G12" s="50" t="s">
        <v>682</v>
      </c>
      <c r="P12" s="36">
        <v>5</v>
      </c>
      <c r="Q12" s="36">
        <v>105</v>
      </c>
      <c r="R12" s="36">
        <v>450.1</v>
      </c>
      <c r="S12" s="36" t="s">
        <v>528</v>
      </c>
      <c r="T12" s="37">
        <v>45026</v>
      </c>
      <c r="X12" s="36">
        <v>5</v>
      </c>
      <c r="Y12" s="36">
        <v>105</v>
      </c>
      <c r="Z12" s="36" t="s">
        <v>683</v>
      </c>
      <c r="AA12" s="36" t="s">
        <v>684</v>
      </c>
      <c r="AB12" s="37">
        <v>45051</v>
      </c>
      <c r="AC12" s="37">
        <v>45417</v>
      </c>
      <c r="AF12" s="38">
        <v>5</v>
      </c>
      <c r="AG12" s="39">
        <v>205</v>
      </c>
      <c r="AH12" s="39">
        <v>305</v>
      </c>
      <c r="AI12" s="40">
        <v>44935</v>
      </c>
      <c r="AJ12" s="41">
        <v>0.60416666666666663</v>
      </c>
      <c r="AK12" s="39" t="s">
        <v>685</v>
      </c>
      <c r="AL12" s="39" t="s">
        <v>476</v>
      </c>
      <c r="AO12" s="36">
        <v>5</v>
      </c>
      <c r="AP12" s="36">
        <v>205</v>
      </c>
      <c r="AQ12" s="36">
        <v>305</v>
      </c>
      <c r="AR12" s="36" t="s">
        <v>686</v>
      </c>
      <c r="AS12" s="36" t="s">
        <v>687</v>
      </c>
      <c r="AT12" s="37">
        <v>44935</v>
      </c>
      <c r="AU12" s="37">
        <v>45086</v>
      </c>
      <c r="AV12" s="36" t="s">
        <v>479</v>
      </c>
      <c r="AY12" s="36">
        <v>5</v>
      </c>
      <c r="AZ12" s="36">
        <v>205</v>
      </c>
      <c r="BA12" s="36">
        <v>305</v>
      </c>
      <c r="BB12" s="37">
        <v>45300</v>
      </c>
      <c r="BC12" s="36" t="s">
        <v>688</v>
      </c>
      <c r="BD12" s="36" t="s">
        <v>689</v>
      </c>
      <c r="BE12" s="36" t="s">
        <v>690</v>
      </c>
      <c r="BI12" s="36">
        <v>5</v>
      </c>
      <c r="BJ12" s="36">
        <v>205</v>
      </c>
      <c r="BK12" s="37">
        <v>45300</v>
      </c>
      <c r="BL12" s="36" t="s">
        <v>691</v>
      </c>
      <c r="BM12" s="36">
        <v>30</v>
      </c>
      <c r="BN12" s="36" t="s">
        <v>692</v>
      </c>
      <c r="BO12" s="36" t="s">
        <v>693</v>
      </c>
      <c r="BS12" s="36">
        <v>5</v>
      </c>
      <c r="BT12" s="36">
        <v>205</v>
      </c>
      <c r="BU12" s="36" t="s">
        <v>638</v>
      </c>
      <c r="BV12" s="37">
        <v>43355</v>
      </c>
      <c r="BW12" s="36" t="s">
        <v>479</v>
      </c>
      <c r="BX12" s="36" t="s">
        <v>694</v>
      </c>
      <c r="CB12" s="36">
        <v>5</v>
      </c>
      <c r="CC12" s="36">
        <v>205</v>
      </c>
      <c r="CD12" s="36" t="s">
        <v>695</v>
      </c>
      <c r="CE12" s="36" t="s">
        <v>696</v>
      </c>
      <c r="CF12" s="36" t="s">
        <v>697</v>
      </c>
      <c r="CG12" s="37">
        <v>43355</v>
      </c>
      <c r="CH12" s="37">
        <v>44451</v>
      </c>
      <c r="CI12" s="36" t="s">
        <v>698</v>
      </c>
      <c r="CL12" s="36">
        <v>5</v>
      </c>
      <c r="CM12" s="36">
        <v>205</v>
      </c>
      <c r="CN12" s="36">
        <v>1005</v>
      </c>
      <c r="CO12" s="36" t="s">
        <v>699</v>
      </c>
      <c r="CP12" s="36">
        <v>4</v>
      </c>
      <c r="CQ12" s="37">
        <v>43720</v>
      </c>
      <c r="CR12" s="36" t="s">
        <v>700</v>
      </c>
      <c r="CV12" s="36">
        <v>5</v>
      </c>
      <c r="CW12" s="36" t="s">
        <v>701</v>
      </c>
      <c r="CX12" s="36" t="s">
        <v>702</v>
      </c>
      <c r="CY12" s="37">
        <v>34849</v>
      </c>
      <c r="CZ12" s="36" t="s">
        <v>551</v>
      </c>
      <c r="DA12" s="36" t="s">
        <v>703</v>
      </c>
      <c r="DB12" s="36" t="s">
        <v>704</v>
      </c>
      <c r="DC12" s="36" t="s">
        <v>665</v>
      </c>
      <c r="DD12" s="36" t="s">
        <v>705</v>
      </c>
      <c r="DG12" s="36">
        <v>5</v>
      </c>
      <c r="DH12" s="36">
        <v>5</v>
      </c>
      <c r="DI12" s="36" t="s">
        <v>706</v>
      </c>
      <c r="DJ12" s="37">
        <v>45310</v>
      </c>
      <c r="DK12" s="36">
        <v>105</v>
      </c>
      <c r="DL12" s="36" t="s">
        <v>501</v>
      </c>
      <c r="DM12" s="36" t="s">
        <v>707</v>
      </c>
      <c r="DQ12" s="36">
        <v>5</v>
      </c>
      <c r="DR12" s="36">
        <v>2</v>
      </c>
      <c r="DS12" s="36" t="s">
        <v>558</v>
      </c>
      <c r="DT12" s="36">
        <v>75</v>
      </c>
      <c r="DU12" s="37">
        <v>45307</v>
      </c>
      <c r="DV12" s="36" t="s">
        <v>503</v>
      </c>
      <c r="DZ12" s="36" t="s">
        <v>708</v>
      </c>
      <c r="EA12" s="36" t="s">
        <v>709</v>
      </c>
      <c r="EB12" s="36" t="s">
        <v>506</v>
      </c>
      <c r="EE12" s="36" t="s">
        <v>710</v>
      </c>
      <c r="EF12" s="36" t="s">
        <v>711</v>
      </c>
      <c r="EG12" s="36" t="s">
        <v>712</v>
      </c>
      <c r="EH12" s="36" t="s">
        <v>713</v>
      </c>
      <c r="EI12" s="36" t="s">
        <v>714</v>
      </c>
      <c r="EN12" s="36" t="s">
        <v>715</v>
      </c>
      <c r="EO12" s="36" t="s">
        <v>716</v>
      </c>
      <c r="EP12" s="36" t="s">
        <v>717</v>
      </c>
      <c r="EQ12" s="36" t="s">
        <v>718</v>
      </c>
      <c r="ER12" s="37">
        <v>44729</v>
      </c>
      <c r="ES12" s="36" t="s">
        <v>713</v>
      </c>
      <c r="EW12" s="36">
        <v>5</v>
      </c>
      <c r="EX12" s="36" t="s">
        <v>719</v>
      </c>
      <c r="EY12" s="36" t="s">
        <v>720</v>
      </c>
      <c r="EZ12" s="36" t="s">
        <v>519</v>
      </c>
      <c r="FA12" s="36" t="s">
        <v>721</v>
      </c>
      <c r="FB12" s="36" t="s">
        <v>722</v>
      </c>
      <c r="FC12" s="36" t="s">
        <v>723</v>
      </c>
      <c r="FD12" s="36">
        <v>11</v>
      </c>
      <c r="FH12" s="36">
        <v>5</v>
      </c>
      <c r="FI12" s="36">
        <v>102</v>
      </c>
      <c r="FJ12" s="36" t="s">
        <v>574</v>
      </c>
      <c r="FK12" s="36" t="s">
        <v>724</v>
      </c>
      <c r="FL12" s="36" t="s">
        <v>576</v>
      </c>
      <c r="FM12" s="37">
        <v>45301</v>
      </c>
      <c r="FN12" s="36" t="s">
        <v>524</v>
      </c>
      <c r="FO12" s="36" t="s">
        <v>525</v>
      </c>
      <c r="FR12" s="36">
        <v>5</v>
      </c>
      <c r="FS12" s="36">
        <v>205</v>
      </c>
      <c r="FT12" s="36" t="s">
        <v>725</v>
      </c>
      <c r="FU12" s="36">
        <v>101</v>
      </c>
      <c r="FV12" s="36" t="s">
        <v>489</v>
      </c>
      <c r="FW12" s="36" t="s">
        <v>523</v>
      </c>
      <c r="FX12" s="36" t="s">
        <v>524</v>
      </c>
      <c r="FY12" s="37">
        <v>45311</v>
      </c>
      <c r="FZ12" s="36" t="s">
        <v>726</v>
      </c>
    </row>
    <row r="13" spans="3:182" x14ac:dyDescent="0.2">
      <c r="C13" s="45" t="s">
        <v>727</v>
      </c>
      <c r="D13" s="46" t="s">
        <v>728</v>
      </c>
      <c r="E13" s="46" t="s">
        <v>729</v>
      </c>
      <c r="F13" s="46" t="s">
        <v>730</v>
      </c>
      <c r="G13" s="47" t="s">
        <v>731</v>
      </c>
      <c r="P13" s="36">
        <v>6</v>
      </c>
      <c r="Q13" s="36">
        <v>106</v>
      </c>
      <c r="R13" s="36">
        <v>60</v>
      </c>
      <c r="S13" s="36" t="s">
        <v>472</v>
      </c>
      <c r="T13" s="37">
        <v>45010</v>
      </c>
      <c r="X13" s="36">
        <v>6</v>
      </c>
      <c r="Y13" s="36">
        <v>106</v>
      </c>
      <c r="Z13" s="36" t="s">
        <v>732</v>
      </c>
      <c r="AA13" s="36" t="s">
        <v>733</v>
      </c>
      <c r="AB13" s="37">
        <v>44941</v>
      </c>
      <c r="AC13" s="37">
        <v>45306</v>
      </c>
      <c r="AF13" s="38">
        <v>6</v>
      </c>
      <c r="AG13" s="39">
        <v>206</v>
      </c>
      <c r="AH13" s="39">
        <v>306</v>
      </c>
      <c r="AI13" s="40">
        <v>44936</v>
      </c>
      <c r="AJ13" s="41">
        <v>0.36458333333333331</v>
      </c>
      <c r="AK13" s="39" t="s">
        <v>734</v>
      </c>
      <c r="AL13" s="39" t="s">
        <v>476</v>
      </c>
      <c r="AO13" s="36">
        <v>6</v>
      </c>
      <c r="AP13" s="36">
        <v>206</v>
      </c>
      <c r="AQ13" s="36">
        <v>306</v>
      </c>
      <c r="AR13" s="36" t="s">
        <v>735</v>
      </c>
      <c r="AS13" s="36" t="s">
        <v>736</v>
      </c>
      <c r="AT13" s="37">
        <v>44936</v>
      </c>
      <c r="AU13" s="37">
        <v>45148</v>
      </c>
      <c r="AV13" s="36" t="s">
        <v>501</v>
      </c>
      <c r="AY13" s="36">
        <v>6</v>
      </c>
      <c r="AZ13" s="36">
        <v>206</v>
      </c>
      <c r="BA13" s="36">
        <v>306</v>
      </c>
      <c r="BB13" s="37">
        <v>45301</v>
      </c>
      <c r="BC13" s="36" t="s">
        <v>737</v>
      </c>
      <c r="BD13" s="36" t="s">
        <v>480</v>
      </c>
      <c r="BE13" s="36" t="s">
        <v>481</v>
      </c>
      <c r="BI13" s="36">
        <v>6</v>
      </c>
      <c r="BJ13" s="36">
        <v>206</v>
      </c>
      <c r="BK13" s="37">
        <v>45301</v>
      </c>
      <c r="BL13" s="36" t="s">
        <v>738</v>
      </c>
      <c r="BM13" s="36" t="s">
        <v>739</v>
      </c>
      <c r="BN13" s="36" t="s">
        <v>739</v>
      </c>
      <c r="BO13" s="36" t="s">
        <v>740</v>
      </c>
      <c r="BS13" s="36">
        <v>6</v>
      </c>
      <c r="BT13" s="36">
        <v>206</v>
      </c>
      <c r="BU13" s="36" t="s">
        <v>735</v>
      </c>
      <c r="BV13" s="37">
        <v>44201</v>
      </c>
      <c r="BW13" s="36" t="s">
        <v>479</v>
      </c>
      <c r="BX13" s="36" t="s">
        <v>741</v>
      </c>
      <c r="CB13" s="36">
        <v>6</v>
      </c>
      <c r="CC13" s="36">
        <v>206</v>
      </c>
      <c r="CD13" s="36" t="s">
        <v>742</v>
      </c>
      <c r="CE13" s="36" t="s">
        <v>743</v>
      </c>
      <c r="CF13" s="36" t="s">
        <v>488</v>
      </c>
      <c r="CG13" s="37">
        <v>44201</v>
      </c>
      <c r="CH13" s="37">
        <v>44566</v>
      </c>
      <c r="CI13" s="36" t="s">
        <v>627</v>
      </c>
      <c r="CL13" s="36">
        <v>6</v>
      </c>
      <c r="CM13" s="36">
        <v>206</v>
      </c>
      <c r="CN13" s="36">
        <v>1006</v>
      </c>
      <c r="CO13" s="36" t="s">
        <v>558</v>
      </c>
      <c r="CP13" s="36">
        <v>75</v>
      </c>
      <c r="CQ13" s="37">
        <v>44201</v>
      </c>
      <c r="CR13" s="36" t="s">
        <v>744</v>
      </c>
      <c r="CV13" s="36">
        <v>6</v>
      </c>
      <c r="CW13" s="36" t="s">
        <v>669</v>
      </c>
      <c r="CX13" s="36" t="s">
        <v>745</v>
      </c>
      <c r="CY13" s="37">
        <v>33767</v>
      </c>
      <c r="CZ13" s="36" t="s">
        <v>495</v>
      </c>
      <c r="DA13" s="36" t="s">
        <v>746</v>
      </c>
      <c r="DB13" s="36" t="s">
        <v>747</v>
      </c>
      <c r="DC13" s="36" t="s">
        <v>714</v>
      </c>
      <c r="DD13" s="36" t="s">
        <v>748</v>
      </c>
      <c r="DG13" s="36">
        <v>6</v>
      </c>
      <c r="DH13" s="36">
        <v>6</v>
      </c>
      <c r="DI13" s="36" t="s">
        <v>639</v>
      </c>
      <c r="DJ13" s="37">
        <v>45311</v>
      </c>
      <c r="DK13" s="36">
        <v>106</v>
      </c>
      <c r="DL13" s="36" t="s">
        <v>749</v>
      </c>
      <c r="DM13" s="36" t="s">
        <v>750</v>
      </c>
      <c r="DQ13" s="36">
        <v>6</v>
      </c>
      <c r="DR13" s="36">
        <v>2</v>
      </c>
      <c r="DS13" s="36" t="s">
        <v>608</v>
      </c>
      <c r="DT13" s="36">
        <v>99.1</v>
      </c>
      <c r="DU13" s="37">
        <v>45307</v>
      </c>
      <c r="DV13" s="36" t="s">
        <v>751</v>
      </c>
      <c r="DZ13" s="36" t="s">
        <v>752</v>
      </c>
      <c r="EA13" s="36" t="s">
        <v>753</v>
      </c>
      <c r="EB13" s="36" t="s">
        <v>506</v>
      </c>
      <c r="EE13" s="36" t="s">
        <v>754</v>
      </c>
      <c r="EF13" s="36" t="s">
        <v>755</v>
      </c>
      <c r="EG13" s="36" t="s">
        <v>756</v>
      </c>
      <c r="EH13" s="36" t="s">
        <v>757</v>
      </c>
      <c r="EI13" s="36" t="s">
        <v>758</v>
      </c>
      <c r="EN13" s="36" t="s">
        <v>759</v>
      </c>
      <c r="EO13" s="36" t="s">
        <v>760</v>
      </c>
      <c r="EP13" s="36" t="s">
        <v>761</v>
      </c>
      <c r="EQ13" s="36" t="s">
        <v>762</v>
      </c>
      <c r="ER13" s="37">
        <v>43069</v>
      </c>
      <c r="ES13" s="36" t="s">
        <v>757</v>
      </c>
      <c r="EW13" s="36">
        <v>6</v>
      </c>
      <c r="EX13" s="36" t="s">
        <v>763</v>
      </c>
      <c r="EY13" s="36" t="s">
        <v>764</v>
      </c>
      <c r="EZ13" s="36" t="s">
        <v>519</v>
      </c>
      <c r="FA13" s="36" t="s">
        <v>765</v>
      </c>
      <c r="FB13" s="36" t="s">
        <v>766</v>
      </c>
      <c r="FC13" s="36" t="s">
        <v>767</v>
      </c>
      <c r="FD13" s="36">
        <v>14</v>
      </c>
      <c r="FH13" s="36">
        <v>6</v>
      </c>
      <c r="FI13" s="36">
        <v>104</v>
      </c>
      <c r="FJ13" s="36" t="s">
        <v>676</v>
      </c>
      <c r="FK13" s="36" t="s">
        <v>768</v>
      </c>
      <c r="FL13" s="36" t="s">
        <v>677</v>
      </c>
      <c r="FM13" s="37">
        <v>45303</v>
      </c>
      <c r="FN13" s="36" t="s">
        <v>577</v>
      </c>
      <c r="FO13" s="36" t="s">
        <v>578</v>
      </c>
      <c r="FR13" s="36">
        <v>6</v>
      </c>
      <c r="FS13" s="36">
        <v>206</v>
      </c>
      <c r="FT13" s="36" t="s">
        <v>769</v>
      </c>
      <c r="FU13" s="36">
        <v>106</v>
      </c>
      <c r="FV13" s="36" t="s">
        <v>770</v>
      </c>
      <c r="FW13" s="36" t="s">
        <v>771</v>
      </c>
      <c r="FX13" s="36" t="s">
        <v>577</v>
      </c>
      <c r="FY13" s="37">
        <v>45313</v>
      </c>
      <c r="FZ13" s="36" t="s">
        <v>772</v>
      </c>
    </row>
    <row r="14" spans="3:182" x14ac:dyDescent="0.2">
      <c r="C14" s="51" t="s">
        <v>773</v>
      </c>
      <c r="D14" s="52" t="s">
        <v>728</v>
      </c>
      <c r="E14" s="52" t="s">
        <v>774</v>
      </c>
      <c r="F14" s="52" t="s">
        <v>775</v>
      </c>
      <c r="G14" s="53" t="s">
        <v>776</v>
      </c>
      <c r="P14" s="36">
        <v>7</v>
      </c>
      <c r="Q14" s="36">
        <v>107</v>
      </c>
      <c r="R14" s="36">
        <v>220.85</v>
      </c>
      <c r="S14" s="36" t="s">
        <v>584</v>
      </c>
      <c r="T14" s="37">
        <v>44972</v>
      </c>
      <c r="X14" s="36">
        <v>7</v>
      </c>
      <c r="Y14" s="36">
        <v>107</v>
      </c>
      <c r="Z14" s="36" t="s">
        <v>777</v>
      </c>
      <c r="AA14" s="36" t="s">
        <v>778</v>
      </c>
      <c r="AB14" s="37">
        <v>45078</v>
      </c>
      <c r="AC14" s="37">
        <v>45444</v>
      </c>
      <c r="AF14" s="38">
        <v>7</v>
      </c>
      <c r="AG14" s="39">
        <v>207</v>
      </c>
      <c r="AH14" s="39">
        <v>307</v>
      </c>
      <c r="AI14" s="40">
        <v>44937</v>
      </c>
      <c r="AJ14" s="41">
        <v>0.54166666666666663</v>
      </c>
      <c r="AK14" s="39" t="s">
        <v>779</v>
      </c>
      <c r="AL14" s="39" t="s">
        <v>780</v>
      </c>
      <c r="AO14" s="36">
        <v>7</v>
      </c>
      <c r="AP14" s="36">
        <v>207</v>
      </c>
      <c r="AQ14" s="36">
        <v>307</v>
      </c>
      <c r="AR14" s="36" t="s">
        <v>781</v>
      </c>
      <c r="AS14" s="36" t="s">
        <v>782</v>
      </c>
      <c r="AT14" s="37">
        <v>44937</v>
      </c>
      <c r="AU14" s="37">
        <v>45057</v>
      </c>
      <c r="AV14" s="36" t="s">
        <v>479</v>
      </c>
      <c r="AY14" s="36">
        <v>7</v>
      </c>
      <c r="AZ14" s="36">
        <v>207</v>
      </c>
      <c r="BA14" s="36">
        <v>307</v>
      </c>
      <c r="BB14" s="37">
        <v>45302</v>
      </c>
      <c r="BC14" s="36" t="s">
        <v>783</v>
      </c>
      <c r="BD14" s="36" t="s">
        <v>588</v>
      </c>
      <c r="BE14" s="36" t="s">
        <v>784</v>
      </c>
      <c r="BI14" s="36">
        <v>7</v>
      </c>
      <c r="BJ14" s="36">
        <v>207</v>
      </c>
      <c r="BK14" s="37">
        <v>45302</v>
      </c>
      <c r="BL14" s="36" t="s">
        <v>785</v>
      </c>
      <c r="BM14" s="36">
        <v>1</v>
      </c>
      <c r="BN14" s="36" t="s">
        <v>786</v>
      </c>
      <c r="BO14" s="36" t="s">
        <v>540</v>
      </c>
      <c r="BS14" s="36">
        <v>7</v>
      </c>
      <c r="BT14" s="36">
        <v>207</v>
      </c>
      <c r="BU14" s="36" t="s">
        <v>787</v>
      </c>
      <c r="BV14" s="37">
        <v>43820</v>
      </c>
      <c r="BW14" s="36" t="s">
        <v>479</v>
      </c>
      <c r="BX14" s="36" t="s">
        <v>788</v>
      </c>
      <c r="CB14" s="36">
        <v>7</v>
      </c>
      <c r="CC14" s="36">
        <v>207</v>
      </c>
      <c r="CD14" s="36" t="s">
        <v>789</v>
      </c>
      <c r="CE14" s="36" t="s">
        <v>790</v>
      </c>
      <c r="CF14" s="36" t="s">
        <v>488</v>
      </c>
      <c r="CG14" s="37">
        <v>43820</v>
      </c>
      <c r="CH14" s="37">
        <v>45281</v>
      </c>
      <c r="CI14" s="36" t="s">
        <v>791</v>
      </c>
      <c r="CL14" s="36">
        <v>7</v>
      </c>
      <c r="CM14" s="36">
        <v>207</v>
      </c>
      <c r="CN14" s="36">
        <v>1007</v>
      </c>
      <c r="CO14" s="36" t="s">
        <v>792</v>
      </c>
      <c r="CP14" s="36">
        <v>25.5</v>
      </c>
      <c r="CQ14" s="37">
        <v>43820</v>
      </c>
      <c r="CR14" s="36" t="s">
        <v>793</v>
      </c>
      <c r="CV14" s="36">
        <v>7</v>
      </c>
      <c r="CW14" s="36" t="s">
        <v>794</v>
      </c>
      <c r="CX14" s="36" t="s">
        <v>795</v>
      </c>
      <c r="CY14" s="37">
        <v>32342</v>
      </c>
      <c r="CZ14" s="36" t="s">
        <v>551</v>
      </c>
      <c r="DA14" s="36" t="s">
        <v>796</v>
      </c>
      <c r="DB14" s="36" t="s">
        <v>797</v>
      </c>
      <c r="DC14" s="36" t="s">
        <v>798</v>
      </c>
      <c r="DD14" s="36" t="s">
        <v>799</v>
      </c>
      <c r="DG14" s="36">
        <v>7</v>
      </c>
      <c r="DH14" s="36">
        <v>7</v>
      </c>
      <c r="DI14" s="36" t="s">
        <v>800</v>
      </c>
      <c r="DJ14" s="37">
        <v>45312</v>
      </c>
      <c r="DK14" s="36">
        <v>107</v>
      </c>
      <c r="DL14" s="36" t="s">
        <v>501</v>
      </c>
      <c r="DM14" s="36" t="s">
        <v>801</v>
      </c>
      <c r="DQ14" s="36">
        <v>7</v>
      </c>
      <c r="DR14" s="36">
        <v>3</v>
      </c>
      <c r="DS14" s="36" t="s">
        <v>490</v>
      </c>
      <c r="DT14" s="36" t="s">
        <v>802</v>
      </c>
      <c r="DU14" s="37">
        <v>45308</v>
      </c>
      <c r="DV14" s="36" t="s">
        <v>503</v>
      </c>
      <c r="DZ14" s="36" t="s">
        <v>803</v>
      </c>
      <c r="EA14" s="36" t="s">
        <v>804</v>
      </c>
      <c r="EB14" s="36" t="s">
        <v>506</v>
      </c>
      <c r="EE14" s="36" t="s">
        <v>805</v>
      </c>
      <c r="EF14" s="36" t="s">
        <v>806</v>
      </c>
      <c r="EG14" s="36" t="s">
        <v>807</v>
      </c>
      <c r="EH14" s="36" t="s">
        <v>808</v>
      </c>
      <c r="EI14" s="36" t="s">
        <v>809</v>
      </c>
      <c r="EN14" s="36" t="s">
        <v>810</v>
      </c>
      <c r="EO14" s="36" t="s">
        <v>811</v>
      </c>
      <c r="EP14" s="36" t="s">
        <v>812</v>
      </c>
      <c r="EQ14" s="36" t="s">
        <v>515</v>
      </c>
      <c r="ER14" s="37">
        <v>44433</v>
      </c>
      <c r="ES14" s="36" t="s">
        <v>808</v>
      </c>
      <c r="EW14" s="36">
        <v>7</v>
      </c>
      <c r="EX14" s="36" t="s">
        <v>813</v>
      </c>
      <c r="EY14" s="36" t="s">
        <v>745</v>
      </c>
      <c r="EZ14" s="36" t="s">
        <v>519</v>
      </c>
      <c r="FA14" s="36" t="s">
        <v>814</v>
      </c>
      <c r="FB14" s="36" t="s">
        <v>815</v>
      </c>
      <c r="FC14" s="36" t="s">
        <v>816</v>
      </c>
      <c r="FD14" s="36">
        <v>9</v>
      </c>
      <c r="FH14" s="36">
        <v>7</v>
      </c>
      <c r="FI14" s="36">
        <v>101</v>
      </c>
      <c r="FJ14" s="36" t="s">
        <v>489</v>
      </c>
      <c r="FK14" s="36" t="s">
        <v>817</v>
      </c>
      <c r="FL14" s="36" t="s">
        <v>523</v>
      </c>
      <c r="FM14" s="37">
        <v>45306</v>
      </c>
      <c r="FN14" s="36" t="s">
        <v>524</v>
      </c>
      <c r="FO14" s="36" t="s">
        <v>525</v>
      </c>
      <c r="FR14" s="36">
        <v>7</v>
      </c>
      <c r="FS14" s="36">
        <v>207</v>
      </c>
      <c r="FT14" s="36" t="s">
        <v>818</v>
      </c>
      <c r="FU14" s="36">
        <v>105</v>
      </c>
      <c r="FV14" s="36" t="s">
        <v>819</v>
      </c>
      <c r="FW14" s="36" t="s">
        <v>820</v>
      </c>
      <c r="FX14" s="36" t="s">
        <v>524</v>
      </c>
      <c r="FY14" s="37">
        <v>45316</v>
      </c>
      <c r="FZ14" s="36" t="s">
        <v>821</v>
      </c>
    </row>
    <row r="15" spans="3:182" x14ac:dyDescent="0.2">
      <c r="C15" s="51" t="s">
        <v>822</v>
      </c>
      <c r="D15" s="52" t="s">
        <v>728</v>
      </c>
      <c r="E15" s="52" t="s">
        <v>823</v>
      </c>
      <c r="F15" s="52" t="s">
        <v>824</v>
      </c>
      <c r="G15" s="53" t="s">
        <v>825</v>
      </c>
      <c r="P15" s="36">
        <v>8</v>
      </c>
      <c r="Q15" s="36">
        <v>108</v>
      </c>
      <c r="R15" s="36">
        <v>90.5</v>
      </c>
      <c r="S15" s="36" t="s">
        <v>472</v>
      </c>
      <c r="T15" s="37">
        <v>44931</v>
      </c>
      <c r="X15" s="36">
        <v>8</v>
      </c>
      <c r="Y15" s="36">
        <v>108</v>
      </c>
      <c r="Z15" s="36" t="s">
        <v>826</v>
      </c>
      <c r="AA15" s="36" t="s">
        <v>827</v>
      </c>
      <c r="AB15" s="37">
        <v>45117</v>
      </c>
      <c r="AC15" s="37">
        <v>45483</v>
      </c>
      <c r="AF15" s="38">
        <v>8</v>
      </c>
      <c r="AG15" s="39">
        <v>208</v>
      </c>
      <c r="AH15" s="39">
        <v>308</v>
      </c>
      <c r="AI15" s="40">
        <v>44938</v>
      </c>
      <c r="AJ15" s="41">
        <v>0.39583333333333331</v>
      </c>
      <c r="AK15" s="39" t="s">
        <v>828</v>
      </c>
      <c r="AL15" s="39" t="s">
        <v>476</v>
      </c>
      <c r="AO15" s="36">
        <v>8</v>
      </c>
      <c r="AP15" s="36">
        <v>208</v>
      </c>
      <c r="AQ15" s="36">
        <v>308</v>
      </c>
      <c r="AR15" s="36" t="s">
        <v>829</v>
      </c>
      <c r="AS15" s="36" t="s">
        <v>830</v>
      </c>
      <c r="AT15" s="37">
        <v>44938</v>
      </c>
      <c r="AU15" s="37">
        <v>45119</v>
      </c>
      <c r="AV15" s="36" t="s">
        <v>479</v>
      </c>
      <c r="AY15" s="36">
        <v>8</v>
      </c>
      <c r="AZ15" s="36">
        <v>208</v>
      </c>
      <c r="BA15" s="36">
        <v>308</v>
      </c>
      <c r="BB15" s="37">
        <v>45303</v>
      </c>
      <c r="BC15" s="36" t="s">
        <v>734</v>
      </c>
      <c r="BD15" s="36" t="s">
        <v>831</v>
      </c>
      <c r="BE15" s="36" t="s">
        <v>832</v>
      </c>
      <c r="BI15" s="36">
        <v>8</v>
      </c>
      <c r="BJ15" s="36">
        <v>208</v>
      </c>
      <c r="BK15" s="37">
        <v>45303</v>
      </c>
      <c r="BL15" s="36" t="s">
        <v>833</v>
      </c>
      <c r="BM15" s="36" t="s">
        <v>503</v>
      </c>
      <c r="BN15" s="36" t="s">
        <v>503</v>
      </c>
      <c r="BO15" s="36" t="s">
        <v>740</v>
      </c>
      <c r="BS15" s="36">
        <v>8</v>
      </c>
      <c r="BT15" s="36">
        <v>208</v>
      </c>
      <c r="BU15" s="36" t="s">
        <v>686</v>
      </c>
      <c r="BV15" s="37">
        <v>44146</v>
      </c>
      <c r="BW15" s="36" t="s">
        <v>479</v>
      </c>
      <c r="BX15" s="36" t="s">
        <v>834</v>
      </c>
      <c r="CB15" s="36">
        <v>8</v>
      </c>
      <c r="CC15" s="36">
        <v>208</v>
      </c>
      <c r="CD15" s="36" t="s">
        <v>835</v>
      </c>
      <c r="CE15" s="36" t="s">
        <v>836</v>
      </c>
      <c r="CF15" s="36" t="s">
        <v>488</v>
      </c>
      <c r="CG15" s="37">
        <v>44146</v>
      </c>
      <c r="CH15" s="37">
        <v>44876</v>
      </c>
      <c r="CI15" s="36" t="s">
        <v>837</v>
      </c>
      <c r="CL15" s="36">
        <v>8</v>
      </c>
      <c r="CM15" s="36">
        <v>208</v>
      </c>
      <c r="CN15" s="36">
        <v>1008</v>
      </c>
      <c r="CO15" s="36" t="s">
        <v>838</v>
      </c>
      <c r="CP15" s="54">
        <v>0.9</v>
      </c>
      <c r="CQ15" s="37">
        <v>44146</v>
      </c>
      <c r="CR15" s="36" t="s">
        <v>839</v>
      </c>
      <c r="CV15" s="36">
        <v>8</v>
      </c>
      <c r="CW15" s="36" t="s">
        <v>840</v>
      </c>
      <c r="CX15" s="36" t="s">
        <v>720</v>
      </c>
      <c r="CY15" s="37">
        <v>30553</v>
      </c>
      <c r="CZ15" s="36" t="s">
        <v>495</v>
      </c>
      <c r="DA15" s="36" t="s">
        <v>841</v>
      </c>
      <c r="DB15" s="36" t="s">
        <v>842</v>
      </c>
      <c r="DC15" s="36" t="s">
        <v>843</v>
      </c>
      <c r="DD15" s="36" t="s">
        <v>844</v>
      </c>
      <c r="DG15" s="36">
        <v>8</v>
      </c>
      <c r="DH15" s="36">
        <v>8</v>
      </c>
      <c r="DI15" s="36" t="s">
        <v>619</v>
      </c>
      <c r="DJ15" s="37">
        <v>45313</v>
      </c>
      <c r="DK15" s="36">
        <v>108</v>
      </c>
      <c r="DL15" s="36" t="s">
        <v>501</v>
      </c>
      <c r="DM15" s="36" t="s">
        <v>845</v>
      </c>
      <c r="DQ15" s="36">
        <v>8</v>
      </c>
      <c r="DR15" s="36">
        <v>3</v>
      </c>
      <c r="DS15" s="36" t="s">
        <v>558</v>
      </c>
      <c r="DT15" s="36">
        <v>68</v>
      </c>
      <c r="DU15" s="37">
        <v>45308</v>
      </c>
      <c r="DV15" s="36" t="s">
        <v>503</v>
      </c>
      <c r="DZ15" s="36" t="s">
        <v>846</v>
      </c>
      <c r="EA15" s="36" t="s">
        <v>847</v>
      </c>
      <c r="EB15" s="36" t="s">
        <v>506</v>
      </c>
      <c r="EE15" s="36" t="s">
        <v>848</v>
      </c>
      <c r="EF15" s="36" t="s">
        <v>849</v>
      </c>
      <c r="EG15" s="36" t="s">
        <v>850</v>
      </c>
      <c r="EH15" s="36" t="s">
        <v>851</v>
      </c>
      <c r="EI15" s="36" t="s">
        <v>852</v>
      </c>
      <c r="EN15" s="36" t="s">
        <v>853</v>
      </c>
      <c r="EO15" s="36" t="s">
        <v>854</v>
      </c>
      <c r="EP15" s="36" t="s">
        <v>663</v>
      </c>
      <c r="EQ15" s="36" t="s">
        <v>855</v>
      </c>
      <c r="ER15" s="37">
        <v>42415</v>
      </c>
      <c r="ES15" s="36" t="s">
        <v>851</v>
      </c>
      <c r="EW15" s="36">
        <v>8</v>
      </c>
      <c r="EX15" s="36" t="s">
        <v>856</v>
      </c>
      <c r="EY15" s="36" t="s">
        <v>857</v>
      </c>
      <c r="EZ15" s="36" t="s">
        <v>519</v>
      </c>
      <c r="FA15" s="36" t="s">
        <v>858</v>
      </c>
      <c r="FB15" s="36" t="s">
        <v>859</v>
      </c>
      <c r="FC15" s="36" t="s">
        <v>860</v>
      </c>
      <c r="FD15" s="36">
        <v>16</v>
      </c>
      <c r="FH15" s="36">
        <v>8</v>
      </c>
      <c r="FI15" s="36">
        <v>105</v>
      </c>
      <c r="FJ15" s="36" t="s">
        <v>819</v>
      </c>
      <c r="FK15" s="36" t="s">
        <v>861</v>
      </c>
      <c r="FL15" s="36" t="s">
        <v>820</v>
      </c>
      <c r="FM15" s="37">
        <v>45309</v>
      </c>
      <c r="FN15" s="36" t="s">
        <v>577</v>
      </c>
      <c r="FO15" s="36" t="s">
        <v>578</v>
      </c>
      <c r="FR15" s="36">
        <v>8</v>
      </c>
      <c r="FS15" s="36">
        <v>208</v>
      </c>
      <c r="FT15" s="36" t="s">
        <v>862</v>
      </c>
      <c r="FU15" s="36">
        <v>102</v>
      </c>
      <c r="FV15" s="36" t="s">
        <v>574</v>
      </c>
      <c r="FW15" s="36" t="s">
        <v>576</v>
      </c>
      <c r="FX15" s="36" t="s">
        <v>577</v>
      </c>
      <c r="FY15" s="37">
        <v>45319</v>
      </c>
      <c r="FZ15" s="36" t="s">
        <v>863</v>
      </c>
    </row>
    <row r="16" spans="3:182" x14ac:dyDescent="0.2">
      <c r="C16" s="51" t="s">
        <v>864</v>
      </c>
      <c r="D16" s="52" t="s">
        <v>728</v>
      </c>
      <c r="E16" s="52" t="s">
        <v>865</v>
      </c>
      <c r="F16" s="52" t="s">
        <v>866</v>
      </c>
      <c r="G16" s="53" t="s">
        <v>867</v>
      </c>
      <c r="P16" s="36">
        <v>9</v>
      </c>
      <c r="Q16" s="36">
        <v>109</v>
      </c>
      <c r="R16" s="36">
        <v>360.2</v>
      </c>
      <c r="S16" s="36" t="s">
        <v>528</v>
      </c>
      <c r="T16" s="37">
        <v>44915</v>
      </c>
      <c r="X16" s="36">
        <v>9</v>
      </c>
      <c r="Y16" s="36">
        <v>109</v>
      </c>
      <c r="Z16" s="36" t="s">
        <v>868</v>
      </c>
      <c r="AA16" s="36" t="s">
        <v>869</v>
      </c>
      <c r="AB16" s="37">
        <v>45076</v>
      </c>
      <c r="AC16" s="37">
        <v>45442</v>
      </c>
      <c r="AF16" s="38">
        <v>9</v>
      </c>
      <c r="AG16" s="39">
        <v>209</v>
      </c>
      <c r="AH16" s="39">
        <v>309</v>
      </c>
      <c r="AI16" s="40">
        <v>44939</v>
      </c>
      <c r="AJ16" s="41">
        <v>0.41666666666666669</v>
      </c>
      <c r="AK16" s="39" t="s">
        <v>800</v>
      </c>
      <c r="AL16" s="39" t="s">
        <v>476</v>
      </c>
      <c r="AO16" s="36">
        <v>9</v>
      </c>
      <c r="AP16" s="36">
        <v>209</v>
      </c>
      <c r="AQ16" s="36">
        <v>309</v>
      </c>
      <c r="AR16" s="36" t="s">
        <v>870</v>
      </c>
      <c r="AS16" s="36" t="s">
        <v>871</v>
      </c>
      <c r="AT16" s="37">
        <v>44939</v>
      </c>
      <c r="AU16" s="37">
        <v>45029</v>
      </c>
      <c r="AV16" s="36" t="s">
        <v>501</v>
      </c>
      <c r="AY16" s="36">
        <v>9</v>
      </c>
      <c r="AZ16" s="36">
        <v>209</v>
      </c>
      <c r="BA16" s="36">
        <v>309</v>
      </c>
      <c r="BB16" s="37">
        <v>45304</v>
      </c>
      <c r="BC16" s="36" t="s">
        <v>872</v>
      </c>
      <c r="BD16" s="36" t="s">
        <v>873</v>
      </c>
      <c r="BE16" s="36" t="s">
        <v>874</v>
      </c>
      <c r="BI16" s="36">
        <v>9</v>
      </c>
      <c r="BJ16" s="36">
        <v>209</v>
      </c>
      <c r="BK16" s="37">
        <v>45304</v>
      </c>
      <c r="BL16" s="36" t="s">
        <v>875</v>
      </c>
      <c r="BM16" s="36">
        <v>5.7</v>
      </c>
      <c r="BN16" s="36" t="s">
        <v>876</v>
      </c>
      <c r="BO16" s="36" t="s">
        <v>877</v>
      </c>
      <c r="BS16" s="36">
        <v>9</v>
      </c>
      <c r="BT16" s="36">
        <v>209</v>
      </c>
      <c r="BU16" s="36" t="s">
        <v>878</v>
      </c>
      <c r="BV16" s="37">
        <v>44255</v>
      </c>
      <c r="BW16" s="36" t="s">
        <v>479</v>
      </c>
      <c r="BX16" s="36" t="s">
        <v>879</v>
      </c>
      <c r="CB16" s="36">
        <v>9</v>
      </c>
      <c r="CC16" s="36">
        <v>209</v>
      </c>
      <c r="CD16" s="36" t="s">
        <v>880</v>
      </c>
      <c r="CE16" s="36" t="s">
        <v>881</v>
      </c>
      <c r="CF16" s="36" t="s">
        <v>598</v>
      </c>
      <c r="CG16" s="37">
        <v>44255</v>
      </c>
      <c r="CH16" s="37">
        <v>44985</v>
      </c>
      <c r="CI16" s="36" t="s">
        <v>882</v>
      </c>
      <c r="CL16" s="36">
        <v>9</v>
      </c>
      <c r="CM16" s="36">
        <v>209</v>
      </c>
      <c r="CN16" s="36">
        <v>1009</v>
      </c>
      <c r="CO16" s="36" t="s">
        <v>883</v>
      </c>
      <c r="CP16" s="36" t="s">
        <v>884</v>
      </c>
      <c r="CQ16" s="37">
        <v>44255</v>
      </c>
      <c r="CR16" s="36" t="s">
        <v>548</v>
      </c>
      <c r="CV16" s="36">
        <v>9</v>
      </c>
      <c r="CW16" s="36" t="s">
        <v>885</v>
      </c>
      <c r="CX16" s="36" t="s">
        <v>857</v>
      </c>
      <c r="CY16" s="37">
        <v>33491</v>
      </c>
      <c r="CZ16" s="36" t="s">
        <v>551</v>
      </c>
      <c r="DA16" s="36" t="s">
        <v>886</v>
      </c>
      <c r="DB16" s="36" t="s">
        <v>887</v>
      </c>
      <c r="DC16" s="36" t="s">
        <v>888</v>
      </c>
      <c r="DD16" s="36" t="s">
        <v>889</v>
      </c>
      <c r="DG16" s="36">
        <v>9</v>
      </c>
      <c r="DH16" s="36">
        <v>9</v>
      </c>
      <c r="DI16" s="36" t="s">
        <v>890</v>
      </c>
      <c r="DJ16" s="37">
        <v>45314</v>
      </c>
      <c r="DK16" s="36">
        <v>109</v>
      </c>
      <c r="DL16" s="36" t="s">
        <v>501</v>
      </c>
      <c r="DM16" s="36" t="s">
        <v>891</v>
      </c>
      <c r="DQ16" s="36">
        <v>9</v>
      </c>
      <c r="DR16" s="36">
        <v>3</v>
      </c>
      <c r="DS16" s="36" t="s">
        <v>608</v>
      </c>
      <c r="DT16" s="36">
        <v>98.4</v>
      </c>
      <c r="DU16" s="37">
        <v>45308</v>
      </c>
      <c r="DV16" s="36" t="s">
        <v>503</v>
      </c>
      <c r="DZ16" s="36" t="s">
        <v>892</v>
      </c>
      <c r="EA16" s="36" t="s">
        <v>893</v>
      </c>
      <c r="EB16" s="36" t="s">
        <v>506</v>
      </c>
      <c r="EE16" s="36" t="s">
        <v>894</v>
      </c>
      <c r="EF16" s="36" t="s">
        <v>895</v>
      </c>
      <c r="EG16" s="36" t="s">
        <v>896</v>
      </c>
      <c r="EH16" s="36" t="s">
        <v>897</v>
      </c>
      <c r="EI16" s="36" t="s">
        <v>898</v>
      </c>
      <c r="EN16" s="36" t="s">
        <v>899</v>
      </c>
      <c r="EO16" s="36" t="s">
        <v>900</v>
      </c>
      <c r="EP16" s="36" t="s">
        <v>712</v>
      </c>
      <c r="EQ16" s="36" t="s">
        <v>901</v>
      </c>
      <c r="ER16" s="37">
        <v>43285</v>
      </c>
      <c r="ES16" s="36" t="s">
        <v>897</v>
      </c>
      <c r="EW16" s="36">
        <v>9</v>
      </c>
      <c r="EX16" s="36" t="s">
        <v>902</v>
      </c>
      <c r="EY16" s="36" t="s">
        <v>651</v>
      </c>
      <c r="EZ16" s="36" t="s">
        <v>519</v>
      </c>
      <c r="FA16" s="36" t="s">
        <v>903</v>
      </c>
      <c r="FB16" s="36" t="s">
        <v>904</v>
      </c>
      <c r="FC16" s="36" t="s">
        <v>905</v>
      </c>
      <c r="FD16" s="36">
        <v>13</v>
      </c>
      <c r="FH16" s="36">
        <v>9</v>
      </c>
      <c r="FI16" s="36">
        <v>103</v>
      </c>
      <c r="FJ16" s="36" t="s">
        <v>627</v>
      </c>
      <c r="FK16" s="36" t="s">
        <v>906</v>
      </c>
      <c r="FL16" s="36" t="s">
        <v>628</v>
      </c>
      <c r="FM16" s="37">
        <v>45311</v>
      </c>
      <c r="FN16" s="36" t="s">
        <v>524</v>
      </c>
      <c r="FO16" s="36" t="s">
        <v>525</v>
      </c>
      <c r="FR16" s="36">
        <v>9</v>
      </c>
      <c r="FS16" s="36">
        <v>209</v>
      </c>
      <c r="FT16" s="36" t="s">
        <v>907</v>
      </c>
      <c r="FU16" s="36">
        <v>104</v>
      </c>
      <c r="FV16" s="36" t="s">
        <v>676</v>
      </c>
      <c r="FW16" s="36" t="s">
        <v>677</v>
      </c>
      <c r="FX16" s="36" t="s">
        <v>524</v>
      </c>
      <c r="FY16" s="37">
        <v>45323</v>
      </c>
      <c r="FZ16" s="36" t="s">
        <v>908</v>
      </c>
    </row>
    <row r="17" spans="3:182" x14ac:dyDescent="0.2">
      <c r="C17" s="51" t="s">
        <v>909</v>
      </c>
      <c r="D17" s="52" t="s">
        <v>728</v>
      </c>
      <c r="E17" s="52" t="s">
        <v>910</v>
      </c>
      <c r="F17" s="52" t="s">
        <v>911</v>
      </c>
      <c r="G17" s="53" t="s">
        <v>912</v>
      </c>
      <c r="P17" s="36">
        <v>10</v>
      </c>
      <c r="Q17" s="36">
        <v>110</v>
      </c>
      <c r="R17" s="36">
        <v>500</v>
      </c>
      <c r="S17" s="36" t="s">
        <v>584</v>
      </c>
      <c r="T17" s="37">
        <v>44895</v>
      </c>
      <c r="X17" s="36">
        <v>10</v>
      </c>
      <c r="Y17" s="36">
        <v>110</v>
      </c>
      <c r="Z17" s="36" t="s">
        <v>913</v>
      </c>
      <c r="AA17" s="36" t="s">
        <v>914</v>
      </c>
      <c r="AB17" s="37">
        <v>45153</v>
      </c>
      <c r="AC17" s="37">
        <v>45519</v>
      </c>
      <c r="AF17" s="38">
        <v>10</v>
      </c>
      <c r="AG17" s="39">
        <v>210</v>
      </c>
      <c r="AH17" s="39">
        <v>310</v>
      </c>
      <c r="AI17" s="40">
        <v>44940</v>
      </c>
      <c r="AJ17" s="41">
        <v>0.625</v>
      </c>
      <c r="AK17" s="39" t="s">
        <v>915</v>
      </c>
      <c r="AL17" s="39" t="s">
        <v>532</v>
      </c>
      <c r="AO17" s="36">
        <v>10</v>
      </c>
      <c r="AP17" s="36">
        <v>210</v>
      </c>
      <c r="AQ17" s="36">
        <v>310</v>
      </c>
      <c r="AR17" s="36" t="s">
        <v>916</v>
      </c>
      <c r="AS17" s="36" t="s">
        <v>917</v>
      </c>
      <c r="AT17" s="37">
        <v>44940</v>
      </c>
      <c r="AU17" s="37">
        <v>45060</v>
      </c>
      <c r="AV17" s="36" t="s">
        <v>479</v>
      </c>
      <c r="AY17" s="36">
        <v>10</v>
      </c>
      <c r="AZ17" s="36">
        <v>210</v>
      </c>
      <c r="BA17" s="36">
        <v>310</v>
      </c>
      <c r="BB17" s="37">
        <v>45305</v>
      </c>
      <c r="BC17" s="36" t="s">
        <v>918</v>
      </c>
      <c r="BD17" s="36" t="s">
        <v>477</v>
      </c>
      <c r="BE17" s="36" t="s">
        <v>919</v>
      </c>
      <c r="BI17" s="36">
        <v>10</v>
      </c>
      <c r="BJ17" s="36">
        <v>210</v>
      </c>
      <c r="BK17" s="37">
        <v>45305</v>
      </c>
      <c r="BL17" s="36" t="s">
        <v>920</v>
      </c>
      <c r="BM17" s="36">
        <v>2.5</v>
      </c>
      <c r="BN17" s="36" t="s">
        <v>921</v>
      </c>
      <c r="BO17" s="36" t="s">
        <v>922</v>
      </c>
      <c r="BS17" s="36">
        <v>10</v>
      </c>
      <c r="BT17" s="36">
        <v>210</v>
      </c>
      <c r="BU17" s="36" t="s">
        <v>923</v>
      </c>
      <c r="BV17" s="37">
        <v>43383</v>
      </c>
      <c r="BW17" s="36" t="s">
        <v>924</v>
      </c>
      <c r="BX17" s="36" t="s">
        <v>925</v>
      </c>
      <c r="CB17" s="36">
        <v>10</v>
      </c>
      <c r="CC17" s="36">
        <v>210</v>
      </c>
      <c r="CD17" s="36" t="s">
        <v>926</v>
      </c>
      <c r="CE17" s="36" t="s">
        <v>927</v>
      </c>
      <c r="CF17" s="36" t="s">
        <v>488</v>
      </c>
      <c r="CG17" s="37">
        <v>43383</v>
      </c>
      <c r="CH17" s="37">
        <v>45209</v>
      </c>
      <c r="CI17" s="36" t="s">
        <v>928</v>
      </c>
      <c r="CL17" s="36">
        <v>10</v>
      </c>
      <c r="CM17" s="36">
        <v>210</v>
      </c>
      <c r="CN17" s="36">
        <v>1010</v>
      </c>
      <c r="CO17" s="36" t="s">
        <v>929</v>
      </c>
      <c r="CP17" s="36" t="s">
        <v>930</v>
      </c>
      <c r="CQ17" s="37">
        <v>43383</v>
      </c>
      <c r="CR17" s="36" t="s">
        <v>931</v>
      </c>
      <c r="CV17" s="36">
        <v>10</v>
      </c>
      <c r="CW17" s="36" t="s">
        <v>932</v>
      </c>
      <c r="CX17" s="36" t="s">
        <v>933</v>
      </c>
      <c r="CY17" s="37">
        <v>30254</v>
      </c>
      <c r="CZ17" s="36" t="s">
        <v>495</v>
      </c>
      <c r="DA17" s="36" t="s">
        <v>934</v>
      </c>
      <c r="DB17" s="36" t="s">
        <v>935</v>
      </c>
      <c r="DC17" s="36" t="s">
        <v>936</v>
      </c>
      <c r="DD17" s="36" t="s">
        <v>937</v>
      </c>
      <c r="DG17" s="36">
        <v>10</v>
      </c>
      <c r="DH17" s="36">
        <v>10</v>
      </c>
      <c r="DI17" s="36" t="s">
        <v>938</v>
      </c>
      <c r="DJ17" s="37">
        <v>45315</v>
      </c>
      <c r="DK17" s="36">
        <v>110</v>
      </c>
      <c r="DL17" s="36" t="s">
        <v>501</v>
      </c>
      <c r="DM17" s="36" t="s">
        <v>939</v>
      </c>
      <c r="DQ17" s="36">
        <v>10</v>
      </c>
      <c r="DR17" s="36">
        <v>4</v>
      </c>
      <c r="DS17" s="36" t="s">
        <v>490</v>
      </c>
      <c r="DT17" s="36" t="s">
        <v>940</v>
      </c>
      <c r="DU17" s="37">
        <v>45309</v>
      </c>
      <c r="DV17" s="36" t="s">
        <v>477</v>
      </c>
      <c r="DZ17" s="36" t="s">
        <v>941</v>
      </c>
      <c r="EA17" s="36" t="s">
        <v>942</v>
      </c>
      <c r="EB17" s="36" t="s">
        <v>506</v>
      </c>
      <c r="EE17" s="36" t="s">
        <v>943</v>
      </c>
      <c r="EF17" s="36" t="s">
        <v>944</v>
      </c>
      <c r="EG17" s="36" t="s">
        <v>945</v>
      </c>
      <c r="EH17" s="36" t="s">
        <v>946</v>
      </c>
      <c r="EI17" s="36" t="s">
        <v>947</v>
      </c>
      <c r="EN17" s="36" t="s">
        <v>948</v>
      </c>
      <c r="EO17" s="36" t="s">
        <v>949</v>
      </c>
      <c r="EP17" s="36" t="s">
        <v>509</v>
      </c>
      <c r="EQ17" s="36" t="s">
        <v>950</v>
      </c>
      <c r="ER17" s="37">
        <v>43759</v>
      </c>
      <c r="ES17" s="36" t="s">
        <v>946</v>
      </c>
      <c r="EW17" s="36">
        <v>10</v>
      </c>
      <c r="EX17" s="36" t="s">
        <v>951</v>
      </c>
      <c r="EY17" s="36" t="s">
        <v>795</v>
      </c>
      <c r="EZ17" s="36" t="s">
        <v>519</v>
      </c>
      <c r="FA17" s="36" t="s">
        <v>952</v>
      </c>
      <c r="FB17" s="36" t="s">
        <v>953</v>
      </c>
      <c r="FC17" s="36" t="s">
        <v>954</v>
      </c>
      <c r="FD17" s="36">
        <v>7</v>
      </c>
      <c r="FH17" s="36">
        <v>10</v>
      </c>
      <c r="FI17" s="36">
        <v>106</v>
      </c>
      <c r="FJ17" s="36" t="s">
        <v>770</v>
      </c>
      <c r="FK17" s="36" t="s">
        <v>955</v>
      </c>
      <c r="FL17" s="36" t="s">
        <v>771</v>
      </c>
      <c r="FM17" s="37">
        <v>45313</v>
      </c>
      <c r="FN17" s="36" t="s">
        <v>577</v>
      </c>
      <c r="FO17" s="36" t="s">
        <v>578</v>
      </c>
      <c r="FR17" s="36">
        <v>10</v>
      </c>
      <c r="FS17" s="36">
        <v>210</v>
      </c>
      <c r="FT17" s="36" t="s">
        <v>956</v>
      </c>
      <c r="FU17" s="36">
        <v>103</v>
      </c>
      <c r="FV17" s="36" t="s">
        <v>627</v>
      </c>
      <c r="FW17" s="36" t="s">
        <v>628</v>
      </c>
      <c r="FX17" s="36" t="s">
        <v>577</v>
      </c>
      <c r="FY17" s="37">
        <v>45325</v>
      </c>
      <c r="FZ17" s="36" t="s">
        <v>957</v>
      </c>
    </row>
    <row r="18" spans="3:182" x14ac:dyDescent="0.2">
      <c r="C18" s="51" t="s">
        <v>958</v>
      </c>
      <c r="D18" s="52" t="s">
        <v>728</v>
      </c>
      <c r="E18" s="52" t="s">
        <v>959</v>
      </c>
      <c r="F18" s="52" t="s">
        <v>960</v>
      </c>
      <c r="G18" s="53" t="s">
        <v>961</v>
      </c>
      <c r="P18" s="36">
        <v>11</v>
      </c>
      <c r="Q18" s="36">
        <v>111</v>
      </c>
      <c r="R18" s="36">
        <v>130.75</v>
      </c>
      <c r="S18" s="36" t="s">
        <v>472</v>
      </c>
      <c r="T18" s="37">
        <v>44866</v>
      </c>
      <c r="X18" s="36">
        <v>11</v>
      </c>
      <c r="Y18" s="36">
        <v>111</v>
      </c>
      <c r="Z18" s="36" t="s">
        <v>962</v>
      </c>
      <c r="AA18" s="36" t="s">
        <v>963</v>
      </c>
      <c r="AB18" s="37">
        <v>44927</v>
      </c>
      <c r="AC18" s="37">
        <v>45292</v>
      </c>
      <c r="AF18" s="38">
        <v>11</v>
      </c>
      <c r="AG18" s="39">
        <v>211</v>
      </c>
      <c r="AH18" s="39">
        <v>301</v>
      </c>
      <c r="AI18" s="40">
        <v>44941</v>
      </c>
      <c r="AJ18" s="41">
        <v>0.45833333333333331</v>
      </c>
      <c r="AK18" s="39" t="s">
        <v>475</v>
      </c>
      <c r="AL18" s="39" t="s">
        <v>476</v>
      </c>
      <c r="AO18" s="36">
        <v>11</v>
      </c>
      <c r="AP18" s="36">
        <v>211</v>
      </c>
      <c r="AQ18" s="36">
        <v>301</v>
      </c>
      <c r="AR18" s="36" t="s">
        <v>477</v>
      </c>
      <c r="AS18" s="36" t="s">
        <v>478</v>
      </c>
      <c r="AT18" s="37">
        <v>44941</v>
      </c>
      <c r="AU18" s="37">
        <v>45031</v>
      </c>
      <c r="AV18" s="36" t="s">
        <v>479</v>
      </c>
      <c r="AY18" s="36">
        <v>11</v>
      </c>
      <c r="AZ18" s="36">
        <v>211</v>
      </c>
      <c r="BA18" s="36">
        <v>301</v>
      </c>
      <c r="BB18" s="37">
        <v>45306</v>
      </c>
      <c r="BC18" s="36" t="s">
        <v>590</v>
      </c>
      <c r="BD18" s="36" t="s">
        <v>591</v>
      </c>
      <c r="BE18" s="36" t="s">
        <v>592</v>
      </c>
      <c r="BI18" s="36">
        <v>11</v>
      </c>
      <c r="BJ18" s="36">
        <v>211</v>
      </c>
      <c r="BK18" s="37">
        <v>45306</v>
      </c>
      <c r="BL18" s="36" t="s">
        <v>482</v>
      </c>
      <c r="BM18" s="36">
        <v>5.2</v>
      </c>
      <c r="BN18" s="36" t="s">
        <v>483</v>
      </c>
      <c r="BO18" s="36" t="s">
        <v>484</v>
      </c>
      <c r="BS18" s="36">
        <v>11</v>
      </c>
      <c r="BT18" s="36">
        <v>211</v>
      </c>
      <c r="BU18" s="36" t="s">
        <v>781</v>
      </c>
      <c r="BV18" s="37">
        <v>44270</v>
      </c>
      <c r="BW18" s="36" t="s">
        <v>479</v>
      </c>
      <c r="BX18" s="36" t="s">
        <v>964</v>
      </c>
      <c r="CB18" s="36">
        <v>11</v>
      </c>
      <c r="CC18" s="36">
        <v>211</v>
      </c>
      <c r="CD18" s="36" t="s">
        <v>965</v>
      </c>
      <c r="CE18" s="36" t="s">
        <v>648</v>
      </c>
      <c r="CF18" s="36" t="s">
        <v>488</v>
      </c>
      <c r="CG18" s="37">
        <v>44270</v>
      </c>
      <c r="CH18" s="37">
        <v>45000</v>
      </c>
      <c r="CI18" s="36" t="s">
        <v>966</v>
      </c>
      <c r="CL18" s="36">
        <v>11</v>
      </c>
      <c r="CM18" s="36">
        <v>211</v>
      </c>
      <c r="CN18" s="36">
        <v>1011</v>
      </c>
      <c r="CO18" s="36" t="s">
        <v>967</v>
      </c>
      <c r="CP18" s="36">
        <v>8</v>
      </c>
      <c r="CQ18" s="37">
        <v>44270</v>
      </c>
      <c r="CR18" s="36" t="s">
        <v>968</v>
      </c>
      <c r="CV18" s="36">
        <v>11</v>
      </c>
      <c r="CW18" s="36" t="s">
        <v>969</v>
      </c>
      <c r="CX18" s="36" t="s">
        <v>970</v>
      </c>
      <c r="CY18" s="37">
        <v>28795</v>
      </c>
      <c r="CZ18" s="36" t="s">
        <v>551</v>
      </c>
      <c r="DA18" s="36" t="s">
        <v>971</v>
      </c>
      <c r="DB18" s="36" t="s">
        <v>972</v>
      </c>
      <c r="DC18" s="36" t="s">
        <v>973</v>
      </c>
      <c r="DD18" s="36" t="s">
        <v>499</v>
      </c>
      <c r="DG18" s="36">
        <v>11</v>
      </c>
      <c r="DH18" s="36">
        <v>11</v>
      </c>
      <c r="DI18" s="36" t="s">
        <v>500</v>
      </c>
      <c r="DJ18" s="37">
        <v>45316</v>
      </c>
      <c r="DK18" s="36">
        <v>101</v>
      </c>
      <c r="DL18" s="36" t="s">
        <v>501</v>
      </c>
      <c r="DM18" s="36" t="s">
        <v>502</v>
      </c>
      <c r="DQ18" s="36">
        <v>11</v>
      </c>
      <c r="DR18" s="36">
        <v>4</v>
      </c>
      <c r="DS18" s="36" t="s">
        <v>558</v>
      </c>
      <c r="DT18" s="36">
        <v>80</v>
      </c>
      <c r="DU18" s="37">
        <v>45309</v>
      </c>
      <c r="DV18" s="36" t="s">
        <v>503</v>
      </c>
      <c r="DZ18" s="36" t="s">
        <v>974</v>
      </c>
      <c r="EA18" s="36" t="s">
        <v>975</v>
      </c>
      <c r="EB18" s="36" t="s">
        <v>506</v>
      </c>
      <c r="EE18" s="36" t="s">
        <v>976</v>
      </c>
      <c r="EF18" s="36" t="s">
        <v>977</v>
      </c>
      <c r="EG18" s="36" t="s">
        <v>978</v>
      </c>
      <c r="EH18" s="36" t="s">
        <v>564</v>
      </c>
      <c r="EI18" s="36" t="s">
        <v>979</v>
      </c>
      <c r="EN18" s="36" t="s">
        <v>980</v>
      </c>
      <c r="EO18" s="36" t="s">
        <v>981</v>
      </c>
      <c r="EP18" s="36" t="s">
        <v>982</v>
      </c>
      <c r="EQ18" s="36" t="s">
        <v>983</v>
      </c>
      <c r="ER18" s="37">
        <v>43845</v>
      </c>
      <c r="ES18" s="36" t="s">
        <v>564</v>
      </c>
      <c r="EW18" s="36">
        <v>11</v>
      </c>
      <c r="EX18" s="36" t="s">
        <v>984</v>
      </c>
      <c r="EY18" s="36" t="s">
        <v>702</v>
      </c>
      <c r="EZ18" s="36" t="s">
        <v>519</v>
      </c>
      <c r="FA18" s="36" t="s">
        <v>985</v>
      </c>
      <c r="FB18" s="36" t="s">
        <v>986</v>
      </c>
      <c r="FC18" s="36" t="s">
        <v>987</v>
      </c>
      <c r="FD18" s="36">
        <v>10</v>
      </c>
      <c r="FH18" s="36">
        <v>11</v>
      </c>
      <c r="FI18" s="36">
        <v>104</v>
      </c>
      <c r="FJ18" s="36" t="s">
        <v>676</v>
      </c>
      <c r="FK18" s="36" t="s">
        <v>988</v>
      </c>
      <c r="FL18" s="36" t="s">
        <v>677</v>
      </c>
      <c r="FM18" s="37">
        <v>45316</v>
      </c>
      <c r="FN18" s="36" t="s">
        <v>524</v>
      </c>
      <c r="FO18" s="36" t="s">
        <v>525</v>
      </c>
      <c r="FR18" s="36">
        <v>11</v>
      </c>
      <c r="FS18" s="36">
        <v>201</v>
      </c>
      <c r="FT18" s="36" t="s">
        <v>526</v>
      </c>
      <c r="FU18" s="36">
        <v>106</v>
      </c>
      <c r="FV18" s="36" t="s">
        <v>770</v>
      </c>
      <c r="FW18" s="36" t="s">
        <v>771</v>
      </c>
      <c r="FX18" s="36" t="s">
        <v>524</v>
      </c>
      <c r="FY18" s="37">
        <v>45328</v>
      </c>
      <c r="FZ18" s="36" t="s">
        <v>989</v>
      </c>
    </row>
    <row r="19" spans="3:182" x14ac:dyDescent="0.2">
      <c r="C19" s="51" t="s">
        <v>990</v>
      </c>
      <c r="D19" s="52" t="s">
        <v>728</v>
      </c>
      <c r="E19" s="52" t="s">
        <v>991</v>
      </c>
      <c r="F19" s="52" t="s">
        <v>992</v>
      </c>
      <c r="G19" s="53" t="s">
        <v>993</v>
      </c>
      <c r="P19" s="36">
        <v>12</v>
      </c>
      <c r="Q19" s="36">
        <v>112</v>
      </c>
      <c r="R19" s="36">
        <v>220.5</v>
      </c>
      <c r="S19" s="36" t="s">
        <v>528</v>
      </c>
      <c r="T19" s="37">
        <v>44849</v>
      </c>
      <c r="X19" s="36">
        <v>12</v>
      </c>
      <c r="Y19" s="36">
        <v>112</v>
      </c>
      <c r="Z19" s="36" t="s">
        <v>683</v>
      </c>
      <c r="AA19" s="36" t="s">
        <v>994</v>
      </c>
      <c r="AB19" s="37">
        <v>44967</v>
      </c>
      <c r="AC19" s="37">
        <v>45332</v>
      </c>
      <c r="AF19" s="38">
        <v>12</v>
      </c>
      <c r="AG19" s="39">
        <v>212</v>
      </c>
      <c r="AH19" s="39">
        <v>302</v>
      </c>
      <c r="AI19" s="40">
        <v>44942</v>
      </c>
      <c r="AJ19" s="41">
        <v>0.41666666666666669</v>
      </c>
      <c r="AK19" s="39" t="s">
        <v>995</v>
      </c>
      <c r="AL19" s="39" t="s">
        <v>476</v>
      </c>
      <c r="AO19" s="36">
        <v>12</v>
      </c>
      <c r="AP19" s="36">
        <v>212</v>
      </c>
      <c r="AQ19" s="36">
        <v>302</v>
      </c>
      <c r="AR19" s="36" t="s">
        <v>533</v>
      </c>
      <c r="AS19" s="36" t="s">
        <v>534</v>
      </c>
      <c r="AT19" s="37">
        <v>44942</v>
      </c>
      <c r="AU19" s="37">
        <v>45093</v>
      </c>
      <c r="AV19" s="36" t="s">
        <v>479</v>
      </c>
      <c r="AY19" s="36">
        <v>12</v>
      </c>
      <c r="AZ19" s="36">
        <v>212</v>
      </c>
      <c r="BA19" s="36">
        <v>302</v>
      </c>
      <c r="BB19" s="37">
        <v>45307</v>
      </c>
      <c r="BC19" s="36" t="s">
        <v>996</v>
      </c>
      <c r="BD19" s="36" t="s">
        <v>997</v>
      </c>
      <c r="BE19" s="36" t="s">
        <v>998</v>
      </c>
      <c r="BI19" s="36">
        <v>12</v>
      </c>
      <c r="BJ19" s="36">
        <v>212</v>
      </c>
      <c r="BK19" s="37">
        <v>45307</v>
      </c>
      <c r="BL19" s="36" t="s">
        <v>538</v>
      </c>
      <c r="BM19" s="36">
        <v>85</v>
      </c>
      <c r="BN19" s="36" t="s">
        <v>539</v>
      </c>
      <c r="BO19" s="36" t="s">
        <v>540</v>
      </c>
      <c r="BS19" s="36">
        <v>12</v>
      </c>
      <c r="BT19" s="36">
        <v>212</v>
      </c>
      <c r="BU19" s="36" t="s">
        <v>640</v>
      </c>
      <c r="BV19" s="37">
        <v>43941</v>
      </c>
      <c r="BW19" s="36" t="s">
        <v>479</v>
      </c>
      <c r="BX19" s="36" t="s">
        <v>999</v>
      </c>
      <c r="CB19" s="36">
        <v>12</v>
      </c>
      <c r="CC19" s="36">
        <v>212</v>
      </c>
      <c r="CD19" s="36" t="s">
        <v>1000</v>
      </c>
      <c r="CE19" s="36" t="s">
        <v>1001</v>
      </c>
      <c r="CF19" s="36" t="s">
        <v>488</v>
      </c>
      <c r="CG19" s="37">
        <v>43941</v>
      </c>
      <c r="CH19" s="37">
        <v>45036</v>
      </c>
      <c r="CI19" s="36" t="s">
        <v>1002</v>
      </c>
      <c r="CL19" s="36">
        <v>12</v>
      </c>
      <c r="CM19" s="36">
        <v>212</v>
      </c>
      <c r="CN19" s="36">
        <v>1012</v>
      </c>
      <c r="CO19" s="36" t="s">
        <v>1003</v>
      </c>
      <c r="CP19" s="36">
        <v>2</v>
      </c>
      <c r="CQ19" s="37">
        <v>43941</v>
      </c>
      <c r="CR19" s="36" t="s">
        <v>492</v>
      </c>
      <c r="CV19" s="36">
        <v>12</v>
      </c>
      <c r="CW19" s="36" t="s">
        <v>1004</v>
      </c>
      <c r="CX19" s="36" t="s">
        <v>621</v>
      </c>
      <c r="CY19" s="37">
        <v>32123</v>
      </c>
      <c r="CZ19" s="36" t="s">
        <v>495</v>
      </c>
      <c r="DA19" s="36" t="s">
        <v>1005</v>
      </c>
      <c r="DB19" s="36" t="s">
        <v>1006</v>
      </c>
      <c r="DC19" s="36" t="s">
        <v>1007</v>
      </c>
      <c r="DD19" s="36" t="s">
        <v>555</v>
      </c>
      <c r="DG19" s="36">
        <v>12</v>
      </c>
      <c r="DH19" s="36">
        <v>12</v>
      </c>
      <c r="DI19" s="36" t="s">
        <v>556</v>
      </c>
      <c r="DJ19" s="37">
        <v>45317</v>
      </c>
      <c r="DK19" s="36">
        <v>102</v>
      </c>
      <c r="DL19" s="36" t="s">
        <v>501</v>
      </c>
      <c r="DM19" s="36" t="s">
        <v>557</v>
      </c>
      <c r="DQ19" s="36">
        <v>12</v>
      </c>
      <c r="DR19" s="36">
        <v>4</v>
      </c>
      <c r="DS19" s="36" t="s">
        <v>608</v>
      </c>
      <c r="DT19" s="36">
        <v>100.2</v>
      </c>
      <c r="DU19" s="37">
        <v>45309</v>
      </c>
      <c r="DV19" s="36" t="s">
        <v>535</v>
      </c>
      <c r="DZ19" s="36" t="s">
        <v>1008</v>
      </c>
      <c r="EA19" s="36" t="s">
        <v>1009</v>
      </c>
      <c r="EB19" s="36" t="s">
        <v>506</v>
      </c>
      <c r="EE19" s="36" t="s">
        <v>1010</v>
      </c>
      <c r="EF19" s="36" t="s">
        <v>1011</v>
      </c>
      <c r="EG19" s="36" t="s">
        <v>950</v>
      </c>
      <c r="EH19" s="36" t="s">
        <v>614</v>
      </c>
      <c r="EI19" s="36" t="s">
        <v>1012</v>
      </c>
      <c r="EN19" s="36" t="s">
        <v>1013</v>
      </c>
      <c r="EO19" s="36" t="s">
        <v>1014</v>
      </c>
      <c r="EP19" s="36" t="s">
        <v>807</v>
      </c>
      <c r="EQ19" s="36" t="s">
        <v>1015</v>
      </c>
      <c r="ER19" s="37">
        <v>42104</v>
      </c>
      <c r="ES19" s="36" t="s">
        <v>614</v>
      </c>
      <c r="EW19" s="36">
        <v>12</v>
      </c>
      <c r="EX19" s="36" t="s">
        <v>1016</v>
      </c>
      <c r="EY19" s="36" t="s">
        <v>1017</v>
      </c>
      <c r="EZ19" s="36" t="s">
        <v>519</v>
      </c>
      <c r="FA19" s="36" t="s">
        <v>1018</v>
      </c>
      <c r="FB19" s="36" t="s">
        <v>1019</v>
      </c>
      <c r="FC19" s="36" t="s">
        <v>1020</v>
      </c>
      <c r="FD19" s="36">
        <v>12</v>
      </c>
      <c r="FH19" s="36">
        <v>12</v>
      </c>
      <c r="FI19" s="36">
        <v>101</v>
      </c>
      <c r="FJ19" s="36" t="s">
        <v>489</v>
      </c>
      <c r="FK19" s="36" t="s">
        <v>1021</v>
      </c>
      <c r="FL19" s="36" t="s">
        <v>523</v>
      </c>
      <c r="FM19" s="37">
        <v>45319</v>
      </c>
      <c r="FN19" s="36" t="s">
        <v>577</v>
      </c>
      <c r="FO19" s="36" t="s">
        <v>578</v>
      </c>
      <c r="FR19" s="36">
        <v>12</v>
      </c>
      <c r="FS19" s="36">
        <v>202</v>
      </c>
      <c r="FT19" s="36" t="s">
        <v>579</v>
      </c>
      <c r="FU19" s="36">
        <v>101</v>
      </c>
      <c r="FV19" s="36" t="s">
        <v>489</v>
      </c>
      <c r="FW19" s="36" t="s">
        <v>523</v>
      </c>
      <c r="FX19" s="36" t="s">
        <v>577</v>
      </c>
      <c r="FY19" s="37">
        <v>45330</v>
      </c>
      <c r="FZ19" s="36" t="s">
        <v>1022</v>
      </c>
    </row>
    <row r="20" spans="3:182" x14ac:dyDescent="0.2">
      <c r="C20" s="51" t="s">
        <v>1023</v>
      </c>
      <c r="D20" s="52" t="s">
        <v>728</v>
      </c>
      <c r="E20" s="52" t="s">
        <v>1024</v>
      </c>
      <c r="F20" s="52" t="s">
        <v>1025</v>
      </c>
      <c r="G20" s="53" t="s">
        <v>1026</v>
      </c>
      <c r="P20" s="36">
        <v>13</v>
      </c>
      <c r="Q20" s="36">
        <v>113</v>
      </c>
      <c r="R20" s="36">
        <v>310.39999999999998</v>
      </c>
      <c r="S20" s="36" t="s">
        <v>584</v>
      </c>
      <c r="T20" s="37">
        <v>44814</v>
      </c>
      <c r="X20" s="36">
        <v>13</v>
      </c>
      <c r="Y20" s="36">
        <v>113</v>
      </c>
      <c r="Z20" s="36" t="s">
        <v>1027</v>
      </c>
      <c r="AA20" s="36" t="s">
        <v>1028</v>
      </c>
      <c r="AB20" s="37">
        <v>45000</v>
      </c>
      <c r="AC20" s="37">
        <v>45366</v>
      </c>
      <c r="AF20" s="38">
        <v>13</v>
      </c>
      <c r="AG20" s="39">
        <v>213</v>
      </c>
      <c r="AH20" s="39">
        <v>303</v>
      </c>
      <c r="AI20" s="40">
        <v>44943</v>
      </c>
      <c r="AJ20" s="41">
        <v>0.55208333333333337</v>
      </c>
      <c r="AK20" s="39" t="s">
        <v>587</v>
      </c>
      <c r="AL20" s="39" t="s">
        <v>476</v>
      </c>
      <c r="AO20" s="36">
        <v>13</v>
      </c>
      <c r="AP20" s="36">
        <v>213</v>
      </c>
      <c r="AQ20" s="36">
        <v>303</v>
      </c>
      <c r="AR20" s="36" t="s">
        <v>588</v>
      </c>
      <c r="AS20" s="36" t="s">
        <v>589</v>
      </c>
      <c r="AT20" s="37">
        <v>44943</v>
      </c>
      <c r="AU20" s="37">
        <v>45063</v>
      </c>
      <c r="AV20" s="36" t="s">
        <v>479</v>
      </c>
      <c r="AY20" s="36">
        <v>13</v>
      </c>
      <c r="AZ20" s="36">
        <v>213</v>
      </c>
      <c r="BA20" s="36">
        <v>303</v>
      </c>
      <c r="BB20" s="37">
        <v>45308</v>
      </c>
      <c r="BC20" s="36" t="s">
        <v>535</v>
      </c>
      <c r="BD20" s="36" t="s">
        <v>536</v>
      </c>
      <c r="BE20" s="36" t="s">
        <v>537</v>
      </c>
      <c r="BI20" s="36">
        <v>13</v>
      </c>
      <c r="BJ20" s="36">
        <v>213</v>
      </c>
      <c r="BK20" s="37">
        <v>45308</v>
      </c>
      <c r="BL20" s="36" t="s">
        <v>593</v>
      </c>
      <c r="BM20" s="36">
        <v>190</v>
      </c>
      <c r="BN20" s="36" t="s">
        <v>594</v>
      </c>
      <c r="BO20" s="36" t="s">
        <v>540</v>
      </c>
      <c r="BS20" s="36">
        <v>13</v>
      </c>
      <c r="BT20" s="36">
        <v>213</v>
      </c>
      <c r="BU20" s="36" t="s">
        <v>829</v>
      </c>
      <c r="BV20" s="37">
        <v>43478</v>
      </c>
      <c r="BW20" s="36" t="s">
        <v>479</v>
      </c>
      <c r="BX20" s="36" t="s">
        <v>1029</v>
      </c>
      <c r="CB20" s="36">
        <v>13</v>
      </c>
      <c r="CC20" s="36">
        <v>213</v>
      </c>
      <c r="CD20" s="36" t="s">
        <v>1030</v>
      </c>
      <c r="CE20" s="36" t="s">
        <v>1031</v>
      </c>
      <c r="CF20" s="36" t="s">
        <v>1032</v>
      </c>
      <c r="CG20" s="37">
        <v>43478</v>
      </c>
      <c r="CH20" s="37">
        <v>44939</v>
      </c>
      <c r="CI20" s="36" t="s">
        <v>1033</v>
      </c>
      <c r="CL20" s="36">
        <v>13</v>
      </c>
      <c r="CM20" s="36">
        <v>213</v>
      </c>
      <c r="CN20" s="36">
        <v>1013</v>
      </c>
      <c r="CO20" s="36" t="s">
        <v>1034</v>
      </c>
      <c r="CP20" s="36" t="s">
        <v>1035</v>
      </c>
      <c r="CQ20" s="37">
        <v>43478</v>
      </c>
      <c r="CR20" s="36" t="s">
        <v>601</v>
      </c>
      <c r="CV20" s="36">
        <v>13</v>
      </c>
      <c r="CW20" s="36" t="s">
        <v>1036</v>
      </c>
      <c r="CX20" s="36" t="s">
        <v>1037</v>
      </c>
      <c r="CY20" s="37">
        <v>34356</v>
      </c>
      <c r="CZ20" s="36" t="s">
        <v>551</v>
      </c>
      <c r="DA20" s="36" t="s">
        <v>1038</v>
      </c>
      <c r="DB20" s="36" t="s">
        <v>1039</v>
      </c>
      <c r="DC20" s="36" t="s">
        <v>1040</v>
      </c>
      <c r="DD20" s="36" t="s">
        <v>605</v>
      </c>
      <c r="DG20" s="36">
        <v>13</v>
      </c>
      <c r="DH20" s="36">
        <v>13</v>
      </c>
      <c r="DI20" s="36" t="s">
        <v>606</v>
      </c>
      <c r="DJ20" s="37">
        <v>45318</v>
      </c>
      <c r="DK20" s="36">
        <v>103</v>
      </c>
      <c r="DL20" s="36" t="s">
        <v>528</v>
      </c>
      <c r="DM20" s="36" t="s">
        <v>607</v>
      </c>
      <c r="DQ20" s="36">
        <v>13</v>
      </c>
      <c r="DR20" s="36">
        <v>5</v>
      </c>
      <c r="DS20" s="36" t="s">
        <v>490</v>
      </c>
      <c r="DT20" s="36" t="s">
        <v>1041</v>
      </c>
      <c r="DU20" s="37">
        <v>45310</v>
      </c>
      <c r="DV20" s="36" t="s">
        <v>503</v>
      </c>
      <c r="DZ20" s="36" t="s">
        <v>1042</v>
      </c>
      <c r="EA20" s="36" t="s">
        <v>1043</v>
      </c>
      <c r="EB20" s="36" t="s">
        <v>506</v>
      </c>
      <c r="EE20" s="36" t="s">
        <v>1044</v>
      </c>
      <c r="EF20" s="36" t="s">
        <v>1045</v>
      </c>
      <c r="EG20" s="36" t="s">
        <v>1046</v>
      </c>
      <c r="EH20" s="36" t="s">
        <v>664</v>
      </c>
      <c r="EI20" s="36" t="s">
        <v>1047</v>
      </c>
      <c r="EN20" s="36" t="s">
        <v>1048</v>
      </c>
      <c r="EO20" s="36" t="s">
        <v>1049</v>
      </c>
      <c r="EP20" s="36" t="s">
        <v>1046</v>
      </c>
      <c r="EQ20" s="36" t="s">
        <v>1050</v>
      </c>
      <c r="ER20" s="37">
        <v>43263</v>
      </c>
      <c r="ES20" s="36" t="s">
        <v>664</v>
      </c>
      <c r="EW20" s="36">
        <v>13</v>
      </c>
      <c r="EX20" s="36" t="s">
        <v>1051</v>
      </c>
      <c r="EY20" s="36" t="s">
        <v>1052</v>
      </c>
      <c r="EZ20" s="36" t="s">
        <v>519</v>
      </c>
      <c r="FA20" s="36" t="s">
        <v>1053</v>
      </c>
      <c r="FB20" s="36" t="s">
        <v>1054</v>
      </c>
      <c r="FC20" s="36" t="s">
        <v>1055</v>
      </c>
      <c r="FD20" s="36">
        <v>9</v>
      </c>
      <c r="FH20" s="36">
        <v>13</v>
      </c>
      <c r="FI20" s="36">
        <v>105</v>
      </c>
      <c r="FJ20" s="36" t="s">
        <v>819</v>
      </c>
      <c r="FK20" s="36" t="s">
        <v>1056</v>
      </c>
      <c r="FL20" s="36" t="s">
        <v>820</v>
      </c>
      <c r="FM20" s="37">
        <v>45323</v>
      </c>
      <c r="FN20" s="36" t="s">
        <v>524</v>
      </c>
      <c r="FO20" s="36" t="s">
        <v>525</v>
      </c>
      <c r="FR20" s="36">
        <v>13</v>
      </c>
      <c r="FS20" s="36">
        <v>203</v>
      </c>
      <c r="FT20" s="36" t="s">
        <v>626</v>
      </c>
      <c r="FU20" s="36">
        <v>105</v>
      </c>
      <c r="FV20" s="36" t="s">
        <v>819</v>
      </c>
      <c r="FW20" s="36" t="s">
        <v>820</v>
      </c>
      <c r="FX20" s="36" t="s">
        <v>524</v>
      </c>
      <c r="FY20" s="37">
        <v>45332</v>
      </c>
      <c r="FZ20" s="36" t="s">
        <v>1057</v>
      </c>
    </row>
    <row r="21" spans="3:182" x14ac:dyDescent="0.2">
      <c r="C21" s="51" t="s">
        <v>1058</v>
      </c>
      <c r="D21" s="52" t="s">
        <v>728</v>
      </c>
      <c r="E21" s="52" t="s">
        <v>1059</v>
      </c>
      <c r="F21" s="52" t="s">
        <v>1060</v>
      </c>
      <c r="G21" s="53" t="s">
        <v>1061</v>
      </c>
      <c r="P21" s="36">
        <v>14</v>
      </c>
      <c r="Q21" s="36">
        <v>114</v>
      </c>
      <c r="R21" s="36">
        <v>150.6</v>
      </c>
      <c r="S21" s="36" t="s">
        <v>472</v>
      </c>
      <c r="T21" s="37">
        <v>44798</v>
      </c>
      <c r="X21" s="36">
        <v>14</v>
      </c>
      <c r="Y21" s="36">
        <v>114</v>
      </c>
      <c r="Z21" s="36" t="s">
        <v>1062</v>
      </c>
      <c r="AA21" s="36" t="s">
        <v>1063</v>
      </c>
      <c r="AB21" s="37">
        <v>44946</v>
      </c>
      <c r="AC21" s="37">
        <v>45311</v>
      </c>
      <c r="AF21" s="38">
        <v>14</v>
      </c>
      <c r="AG21" s="39">
        <v>214</v>
      </c>
      <c r="AH21" s="39">
        <v>304</v>
      </c>
      <c r="AI21" s="40">
        <v>44944</v>
      </c>
      <c r="AJ21" s="41">
        <v>0.52083333333333337</v>
      </c>
      <c r="AK21" s="39" t="s">
        <v>500</v>
      </c>
      <c r="AL21" s="39" t="s">
        <v>637</v>
      </c>
      <c r="AO21" s="36">
        <v>14</v>
      </c>
      <c r="AP21" s="36">
        <v>214</v>
      </c>
      <c r="AQ21" s="36">
        <v>304</v>
      </c>
      <c r="AR21" s="36" t="s">
        <v>638</v>
      </c>
      <c r="AS21" s="36" t="s">
        <v>639</v>
      </c>
      <c r="AT21" s="37">
        <v>44944</v>
      </c>
      <c r="AU21" s="37">
        <v>45125</v>
      </c>
      <c r="AV21" s="36" t="s">
        <v>479</v>
      </c>
      <c r="AY21" s="36">
        <v>14</v>
      </c>
      <c r="AZ21" s="36">
        <v>214</v>
      </c>
      <c r="BA21" s="36">
        <v>304</v>
      </c>
      <c r="BB21" s="37">
        <v>45309</v>
      </c>
      <c r="BC21" s="36" t="s">
        <v>640</v>
      </c>
      <c r="BD21" s="36" t="s">
        <v>641</v>
      </c>
      <c r="BE21" s="36" t="s">
        <v>639</v>
      </c>
      <c r="BI21" s="36">
        <v>14</v>
      </c>
      <c r="BJ21" s="36">
        <v>214</v>
      </c>
      <c r="BK21" s="37">
        <v>45309</v>
      </c>
      <c r="BL21" s="36" t="s">
        <v>642</v>
      </c>
      <c r="BM21" s="36">
        <v>3</v>
      </c>
      <c r="BN21" s="36" t="s">
        <v>643</v>
      </c>
      <c r="BO21" s="36" t="s">
        <v>644</v>
      </c>
      <c r="BS21" s="36">
        <v>14</v>
      </c>
      <c r="BT21" s="36">
        <v>214</v>
      </c>
      <c r="BU21" s="36" t="s">
        <v>1064</v>
      </c>
      <c r="BV21" s="37">
        <v>44321</v>
      </c>
      <c r="BW21" s="36" t="s">
        <v>479</v>
      </c>
      <c r="BX21" s="36" t="s">
        <v>1065</v>
      </c>
      <c r="CB21" s="36">
        <v>14</v>
      </c>
      <c r="CC21" s="36">
        <v>214</v>
      </c>
      <c r="CD21" s="36" t="s">
        <v>1066</v>
      </c>
      <c r="CE21" s="36" t="s">
        <v>1067</v>
      </c>
      <c r="CF21" s="36" t="s">
        <v>545</v>
      </c>
      <c r="CG21" s="37">
        <v>44321</v>
      </c>
      <c r="CH21" s="37">
        <v>44686</v>
      </c>
      <c r="CI21" s="36" t="s">
        <v>1068</v>
      </c>
      <c r="CL21" s="36">
        <v>14</v>
      </c>
      <c r="CM21" s="36">
        <v>214</v>
      </c>
      <c r="CN21" s="36">
        <v>1014</v>
      </c>
      <c r="CO21" s="36" t="s">
        <v>1069</v>
      </c>
      <c r="CP21" s="36">
        <v>75</v>
      </c>
      <c r="CQ21" s="37">
        <v>44321</v>
      </c>
      <c r="CR21" s="36" t="s">
        <v>1070</v>
      </c>
      <c r="CV21" s="36">
        <v>14</v>
      </c>
      <c r="CW21" s="36" t="s">
        <v>1071</v>
      </c>
      <c r="CX21" s="36" t="s">
        <v>1072</v>
      </c>
      <c r="CY21" s="37">
        <v>29266</v>
      </c>
      <c r="CZ21" s="36" t="s">
        <v>495</v>
      </c>
      <c r="DA21" s="36" t="s">
        <v>1073</v>
      </c>
      <c r="DB21" s="36" t="s">
        <v>1074</v>
      </c>
      <c r="DC21" s="36" t="s">
        <v>1075</v>
      </c>
      <c r="DD21" s="36" t="s">
        <v>654</v>
      </c>
      <c r="DG21" s="36">
        <v>14</v>
      </c>
      <c r="DH21" s="36">
        <v>14</v>
      </c>
      <c r="DI21" s="36" t="s">
        <v>655</v>
      </c>
      <c r="DJ21" s="37">
        <v>45319</v>
      </c>
      <c r="DK21" s="36">
        <v>104</v>
      </c>
      <c r="DL21" s="36" t="s">
        <v>501</v>
      </c>
      <c r="DM21" s="36" t="s">
        <v>656</v>
      </c>
      <c r="DQ21" s="36">
        <v>14</v>
      </c>
      <c r="DR21" s="36">
        <v>5</v>
      </c>
      <c r="DS21" s="36" t="s">
        <v>558</v>
      </c>
      <c r="DT21" s="36">
        <v>70</v>
      </c>
      <c r="DU21" s="37">
        <v>45310</v>
      </c>
      <c r="DV21" s="36" t="s">
        <v>503</v>
      </c>
      <c r="DZ21" s="36" t="s">
        <v>1076</v>
      </c>
      <c r="EA21" s="36" t="s">
        <v>1077</v>
      </c>
      <c r="EB21" s="36" t="s">
        <v>506</v>
      </c>
      <c r="EE21" s="36" t="s">
        <v>1078</v>
      </c>
      <c r="EF21" s="36" t="s">
        <v>1079</v>
      </c>
      <c r="EG21" s="36" t="s">
        <v>761</v>
      </c>
      <c r="EH21" s="36" t="s">
        <v>713</v>
      </c>
      <c r="EI21" s="36" t="s">
        <v>1080</v>
      </c>
      <c r="EN21" s="36" t="s">
        <v>1081</v>
      </c>
      <c r="EO21" s="36" t="s">
        <v>1082</v>
      </c>
      <c r="EP21" s="36" t="s">
        <v>613</v>
      </c>
      <c r="EQ21" s="36" t="s">
        <v>1083</v>
      </c>
      <c r="ER21" s="37">
        <v>44559</v>
      </c>
      <c r="ES21" s="36" t="s">
        <v>713</v>
      </c>
      <c r="EW21" s="36">
        <v>14</v>
      </c>
      <c r="EX21" s="36" t="s">
        <v>1084</v>
      </c>
      <c r="EY21" s="36" t="s">
        <v>1085</v>
      </c>
      <c r="EZ21" s="36" t="s">
        <v>519</v>
      </c>
      <c r="FA21" s="36" t="s">
        <v>1086</v>
      </c>
      <c r="FB21" s="36" t="s">
        <v>1087</v>
      </c>
      <c r="FC21" s="36" t="s">
        <v>1088</v>
      </c>
      <c r="FD21" s="36">
        <v>15</v>
      </c>
      <c r="FH21" s="36">
        <v>14</v>
      </c>
      <c r="FI21" s="36">
        <v>102</v>
      </c>
      <c r="FJ21" s="36" t="s">
        <v>574</v>
      </c>
      <c r="FK21" s="36" t="s">
        <v>1089</v>
      </c>
      <c r="FL21" s="36" t="s">
        <v>576</v>
      </c>
      <c r="FM21" s="37">
        <v>45326</v>
      </c>
      <c r="FN21" s="36" t="s">
        <v>577</v>
      </c>
      <c r="FO21" s="36" t="s">
        <v>578</v>
      </c>
      <c r="FR21" s="36">
        <v>14</v>
      </c>
      <c r="FS21" s="36">
        <v>204</v>
      </c>
      <c r="FT21" s="36" t="s">
        <v>675</v>
      </c>
      <c r="FU21" s="36">
        <v>102</v>
      </c>
      <c r="FV21" s="36" t="s">
        <v>574</v>
      </c>
      <c r="FW21" s="36" t="s">
        <v>576</v>
      </c>
      <c r="FX21" s="36" t="s">
        <v>577</v>
      </c>
      <c r="FY21" s="37">
        <v>45334</v>
      </c>
      <c r="FZ21" s="36" t="s">
        <v>1090</v>
      </c>
    </row>
    <row r="22" spans="3:182" ht="17" thickBot="1" x14ac:dyDescent="0.25">
      <c r="C22" s="48" t="s">
        <v>1091</v>
      </c>
      <c r="D22" s="49" t="s">
        <v>728</v>
      </c>
      <c r="E22" s="49" t="s">
        <v>1092</v>
      </c>
      <c r="F22" s="49" t="s">
        <v>1093</v>
      </c>
      <c r="G22" s="50" t="s">
        <v>1094</v>
      </c>
      <c r="P22" s="36">
        <v>15</v>
      </c>
      <c r="Q22" s="36">
        <v>115</v>
      </c>
      <c r="R22" s="36">
        <v>270.3</v>
      </c>
      <c r="S22" s="36" t="s">
        <v>528</v>
      </c>
      <c r="T22" s="37">
        <v>44747</v>
      </c>
      <c r="X22" s="36">
        <v>15</v>
      </c>
      <c r="Y22" s="36">
        <v>115</v>
      </c>
      <c r="Z22" s="36" t="s">
        <v>1095</v>
      </c>
      <c r="AA22" s="36" t="s">
        <v>1096</v>
      </c>
      <c r="AB22" s="37">
        <v>45021</v>
      </c>
      <c r="AC22" s="37">
        <v>45387</v>
      </c>
      <c r="AF22" s="38">
        <v>15</v>
      </c>
      <c r="AG22" s="39">
        <v>215</v>
      </c>
      <c r="AH22" s="39">
        <v>305</v>
      </c>
      <c r="AI22" s="40">
        <v>44945</v>
      </c>
      <c r="AJ22" s="41">
        <v>0.58333333333333337</v>
      </c>
      <c r="AK22" s="39" t="s">
        <v>1097</v>
      </c>
      <c r="AL22" s="39" t="s">
        <v>476</v>
      </c>
      <c r="AO22" s="36">
        <v>15</v>
      </c>
      <c r="AP22" s="36">
        <v>215</v>
      </c>
      <c r="AQ22" s="36">
        <v>305</v>
      </c>
      <c r="AR22" s="36" t="s">
        <v>686</v>
      </c>
      <c r="AS22" s="36" t="s">
        <v>687</v>
      </c>
      <c r="AT22" s="37">
        <v>44945</v>
      </c>
      <c r="AU22" s="37">
        <v>45096</v>
      </c>
      <c r="AV22" s="36" t="s">
        <v>479</v>
      </c>
      <c r="AY22" s="36">
        <v>15</v>
      </c>
      <c r="AZ22" s="36">
        <v>215</v>
      </c>
      <c r="BA22" s="36">
        <v>305</v>
      </c>
      <c r="BB22" s="37">
        <v>45310</v>
      </c>
      <c r="BC22" s="36" t="s">
        <v>734</v>
      </c>
      <c r="BD22" s="36" t="s">
        <v>831</v>
      </c>
      <c r="BE22" s="36" t="s">
        <v>832</v>
      </c>
      <c r="BI22" s="36">
        <v>15</v>
      </c>
      <c r="BJ22" s="36">
        <v>215</v>
      </c>
      <c r="BK22" s="37">
        <v>45310</v>
      </c>
      <c r="BL22" s="36" t="s">
        <v>691</v>
      </c>
      <c r="BM22" s="36">
        <v>25</v>
      </c>
      <c r="BN22" s="36" t="s">
        <v>692</v>
      </c>
      <c r="BO22" s="36" t="s">
        <v>693</v>
      </c>
      <c r="BS22" s="36">
        <v>15</v>
      </c>
      <c r="BT22" s="36">
        <v>215</v>
      </c>
      <c r="BU22" s="36" t="s">
        <v>1098</v>
      </c>
      <c r="BV22" s="37">
        <v>43915</v>
      </c>
      <c r="BW22" s="36" t="s">
        <v>479</v>
      </c>
      <c r="BX22" s="36" t="s">
        <v>1099</v>
      </c>
      <c r="CB22" s="36">
        <v>15</v>
      </c>
      <c r="CC22" s="36">
        <v>215</v>
      </c>
      <c r="CD22" s="36" t="s">
        <v>1100</v>
      </c>
      <c r="CE22" s="36" t="s">
        <v>743</v>
      </c>
      <c r="CF22" s="36" t="s">
        <v>488</v>
      </c>
      <c r="CG22" s="37">
        <v>43915</v>
      </c>
      <c r="CH22" s="37">
        <v>45010</v>
      </c>
      <c r="CI22" s="36" t="s">
        <v>1101</v>
      </c>
      <c r="CL22" s="36">
        <v>15</v>
      </c>
      <c r="CM22" s="36">
        <v>215</v>
      </c>
      <c r="CN22" s="36">
        <v>1015</v>
      </c>
      <c r="CO22" s="36" t="s">
        <v>1102</v>
      </c>
      <c r="CP22" s="36">
        <v>7</v>
      </c>
      <c r="CQ22" s="37">
        <v>43915</v>
      </c>
      <c r="CR22" s="36" t="s">
        <v>1103</v>
      </c>
      <c r="CV22" s="36">
        <v>15</v>
      </c>
      <c r="CW22" s="36" t="s">
        <v>1104</v>
      </c>
      <c r="CX22" s="36" t="s">
        <v>1085</v>
      </c>
      <c r="CY22" s="37">
        <v>31136</v>
      </c>
      <c r="CZ22" s="36" t="s">
        <v>551</v>
      </c>
      <c r="DA22" s="36" t="s">
        <v>1105</v>
      </c>
      <c r="DB22" s="36" t="s">
        <v>1106</v>
      </c>
      <c r="DC22" s="36" t="s">
        <v>1107</v>
      </c>
      <c r="DD22" s="36" t="s">
        <v>705</v>
      </c>
      <c r="DG22" s="36">
        <v>15</v>
      </c>
      <c r="DH22" s="36">
        <v>15</v>
      </c>
      <c r="DI22" s="36" t="s">
        <v>706</v>
      </c>
      <c r="DJ22" s="37">
        <v>45320</v>
      </c>
      <c r="DK22" s="36">
        <v>105</v>
      </c>
      <c r="DL22" s="36" t="s">
        <v>501</v>
      </c>
      <c r="DM22" s="36" t="s">
        <v>707</v>
      </c>
      <c r="DQ22" s="36">
        <v>15</v>
      </c>
      <c r="DR22" s="36">
        <v>5</v>
      </c>
      <c r="DS22" s="36" t="s">
        <v>608</v>
      </c>
      <c r="DT22" s="36">
        <v>98.7</v>
      </c>
      <c r="DU22" s="37">
        <v>45310</v>
      </c>
      <c r="DV22" s="36" t="s">
        <v>503</v>
      </c>
      <c r="DZ22" s="36" t="s">
        <v>1108</v>
      </c>
      <c r="EA22" s="36" t="s">
        <v>1109</v>
      </c>
      <c r="EB22" s="36" t="s">
        <v>506</v>
      </c>
      <c r="EE22" s="36" t="s">
        <v>1110</v>
      </c>
      <c r="EF22" s="36" t="s">
        <v>1111</v>
      </c>
      <c r="EG22" s="36" t="s">
        <v>982</v>
      </c>
      <c r="EH22" s="36" t="s">
        <v>757</v>
      </c>
      <c r="EI22" s="36" t="s">
        <v>1112</v>
      </c>
      <c r="EN22" s="36" t="s">
        <v>1113</v>
      </c>
      <c r="EO22" s="36" t="s">
        <v>1114</v>
      </c>
      <c r="EP22" s="36" t="s">
        <v>756</v>
      </c>
      <c r="EQ22" s="36" t="s">
        <v>1115</v>
      </c>
      <c r="ER22" s="37">
        <v>44628</v>
      </c>
      <c r="ES22" s="36" t="s">
        <v>757</v>
      </c>
      <c r="EW22" s="36">
        <v>15</v>
      </c>
      <c r="EX22" s="36" t="s">
        <v>1116</v>
      </c>
      <c r="EY22" s="36" t="s">
        <v>1117</v>
      </c>
      <c r="EZ22" s="36" t="s">
        <v>519</v>
      </c>
      <c r="FA22" s="36" t="s">
        <v>1118</v>
      </c>
      <c r="FB22" s="36" t="s">
        <v>1119</v>
      </c>
      <c r="FC22" s="36" t="s">
        <v>1120</v>
      </c>
      <c r="FD22" s="36">
        <v>11</v>
      </c>
      <c r="FH22" s="36">
        <v>15</v>
      </c>
      <c r="FI22" s="36">
        <v>106</v>
      </c>
      <c r="FJ22" s="36" t="s">
        <v>770</v>
      </c>
      <c r="FK22" s="36" t="s">
        <v>1121</v>
      </c>
      <c r="FL22" s="36" t="s">
        <v>771</v>
      </c>
      <c r="FM22" s="37">
        <v>45328</v>
      </c>
      <c r="FN22" s="36" t="s">
        <v>524</v>
      </c>
      <c r="FO22" s="36" t="s">
        <v>525</v>
      </c>
      <c r="FR22" s="36">
        <v>15</v>
      </c>
      <c r="FS22" s="36">
        <v>205</v>
      </c>
      <c r="FT22" s="36" t="s">
        <v>725</v>
      </c>
      <c r="FU22" s="36">
        <v>104</v>
      </c>
      <c r="FV22" s="36" t="s">
        <v>676</v>
      </c>
      <c r="FW22" s="36" t="s">
        <v>677</v>
      </c>
      <c r="FX22" s="36" t="s">
        <v>524</v>
      </c>
      <c r="FY22" s="37">
        <v>45336</v>
      </c>
      <c r="FZ22" s="36" t="s">
        <v>1122</v>
      </c>
    </row>
    <row r="23" spans="3:182" x14ac:dyDescent="0.2">
      <c r="C23" s="45" t="s">
        <v>1123</v>
      </c>
      <c r="D23" s="46" t="s">
        <v>1124</v>
      </c>
      <c r="E23" s="46" t="s">
        <v>1125</v>
      </c>
      <c r="F23" s="46" t="s">
        <v>1126</v>
      </c>
      <c r="G23" s="47" t="s">
        <v>1127</v>
      </c>
      <c r="P23" s="36">
        <v>16</v>
      </c>
      <c r="Q23" s="36">
        <v>116</v>
      </c>
      <c r="R23" s="36">
        <v>90.8</v>
      </c>
      <c r="S23" s="36" t="s">
        <v>472</v>
      </c>
      <c r="T23" s="37">
        <v>44727</v>
      </c>
      <c r="X23" s="36">
        <v>16</v>
      </c>
      <c r="Y23" s="36">
        <v>116</v>
      </c>
      <c r="Z23" s="36" t="s">
        <v>1128</v>
      </c>
      <c r="AA23" s="36" t="s">
        <v>1129</v>
      </c>
      <c r="AB23" s="37">
        <v>45092</v>
      </c>
      <c r="AC23" s="37">
        <v>45458</v>
      </c>
      <c r="AF23" s="38">
        <v>16</v>
      </c>
      <c r="AG23" s="39">
        <v>216</v>
      </c>
      <c r="AH23" s="39">
        <v>306</v>
      </c>
      <c r="AI23" s="40">
        <v>44946</v>
      </c>
      <c r="AJ23" s="41">
        <v>0.39583333333333331</v>
      </c>
      <c r="AK23" s="39" t="s">
        <v>1130</v>
      </c>
      <c r="AL23" s="39" t="s">
        <v>476</v>
      </c>
      <c r="AO23" s="36">
        <v>16</v>
      </c>
      <c r="AP23" s="36">
        <v>216</v>
      </c>
      <c r="AQ23" s="36">
        <v>306</v>
      </c>
      <c r="AR23" s="36" t="s">
        <v>735</v>
      </c>
      <c r="AS23" s="36" t="s">
        <v>736</v>
      </c>
      <c r="AT23" s="37">
        <v>44946</v>
      </c>
      <c r="AU23" s="37">
        <v>45158</v>
      </c>
      <c r="AV23" s="36" t="s">
        <v>501</v>
      </c>
      <c r="AY23" s="36">
        <v>16</v>
      </c>
      <c r="AZ23" s="36">
        <v>216</v>
      </c>
      <c r="BA23" s="36">
        <v>306</v>
      </c>
      <c r="BB23" s="37">
        <v>45311</v>
      </c>
      <c r="BC23" s="36" t="s">
        <v>1131</v>
      </c>
      <c r="BD23" s="36" t="s">
        <v>1132</v>
      </c>
      <c r="BE23" s="36" t="s">
        <v>1133</v>
      </c>
      <c r="BI23" s="36">
        <v>16</v>
      </c>
      <c r="BJ23" s="36">
        <v>216</v>
      </c>
      <c r="BK23" s="37">
        <v>45311</v>
      </c>
      <c r="BL23" s="36" t="s">
        <v>738</v>
      </c>
      <c r="BM23" s="36" t="s">
        <v>739</v>
      </c>
      <c r="BN23" s="36" t="s">
        <v>739</v>
      </c>
      <c r="BO23" s="36" t="s">
        <v>740</v>
      </c>
      <c r="BS23" s="36">
        <v>16</v>
      </c>
      <c r="BT23" s="36">
        <v>216</v>
      </c>
      <c r="BU23" s="36" t="s">
        <v>1134</v>
      </c>
      <c r="BV23" s="37">
        <v>44365</v>
      </c>
      <c r="BW23" s="36" t="s">
        <v>479</v>
      </c>
      <c r="BX23" s="36" t="s">
        <v>1135</v>
      </c>
      <c r="CB23" s="36">
        <v>16</v>
      </c>
      <c r="CC23" s="36">
        <v>216</v>
      </c>
      <c r="CD23" s="36" t="s">
        <v>1136</v>
      </c>
      <c r="CE23" s="36" t="s">
        <v>1137</v>
      </c>
      <c r="CF23" s="36" t="s">
        <v>598</v>
      </c>
      <c r="CG23" s="37">
        <v>44365</v>
      </c>
      <c r="CH23" s="37">
        <v>44730</v>
      </c>
      <c r="CI23" s="36" t="s">
        <v>1138</v>
      </c>
      <c r="CL23" s="36">
        <v>16</v>
      </c>
      <c r="CM23" s="36">
        <v>216</v>
      </c>
      <c r="CN23" s="36">
        <v>1016</v>
      </c>
      <c r="CO23" s="36" t="s">
        <v>1139</v>
      </c>
      <c r="CP23" s="36" t="s">
        <v>1140</v>
      </c>
      <c r="CQ23" s="37">
        <v>44365</v>
      </c>
      <c r="CR23" s="36" t="s">
        <v>1141</v>
      </c>
      <c r="CV23" s="36">
        <v>16</v>
      </c>
      <c r="CW23" s="36" t="s">
        <v>1142</v>
      </c>
      <c r="CX23" s="36" t="s">
        <v>1143</v>
      </c>
      <c r="CY23" s="37">
        <v>32968</v>
      </c>
      <c r="CZ23" s="36" t="s">
        <v>495</v>
      </c>
      <c r="DA23" s="36" t="s">
        <v>1144</v>
      </c>
      <c r="DB23" s="36" t="s">
        <v>1145</v>
      </c>
      <c r="DC23" s="36" t="s">
        <v>1146</v>
      </c>
      <c r="DD23" s="36" t="s">
        <v>748</v>
      </c>
      <c r="DG23" s="36">
        <v>16</v>
      </c>
      <c r="DH23" s="36">
        <v>16</v>
      </c>
      <c r="DI23" s="36" t="s">
        <v>639</v>
      </c>
      <c r="DJ23" s="37">
        <v>45321</v>
      </c>
      <c r="DK23" s="36">
        <v>106</v>
      </c>
      <c r="DL23" s="36" t="s">
        <v>749</v>
      </c>
      <c r="DM23" s="36" t="s">
        <v>750</v>
      </c>
      <c r="DQ23" s="36">
        <v>16</v>
      </c>
      <c r="DR23" s="36">
        <v>6</v>
      </c>
      <c r="DS23" s="36" t="s">
        <v>490</v>
      </c>
      <c r="DT23" s="36" t="s">
        <v>1147</v>
      </c>
      <c r="DU23" s="37">
        <v>45311</v>
      </c>
      <c r="DV23" s="36" t="s">
        <v>503</v>
      </c>
      <c r="DZ23" s="36" t="s">
        <v>1148</v>
      </c>
      <c r="EA23" s="36" t="s">
        <v>1149</v>
      </c>
      <c r="EB23" s="36" t="s">
        <v>506</v>
      </c>
      <c r="EE23" s="36" t="s">
        <v>1150</v>
      </c>
      <c r="EF23" s="36" t="s">
        <v>1151</v>
      </c>
      <c r="EG23" s="36" t="s">
        <v>1152</v>
      </c>
      <c r="EH23" s="36" t="s">
        <v>808</v>
      </c>
      <c r="EI23" s="36" t="s">
        <v>1153</v>
      </c>
      <c r="EN23" s="36" t="s">
        <v>1154</v>
      </c>
      <c r="EO23" s="36" t="s">
        <v>1155</v>
      </c>
      <c r="EP23" s="36" t="s">
        <v>563</v>
      </c>
      <c r="EQ23" s="36" t="s">
        <v>1156</v>
      </c>
      <c r="ER23" s="37">
        <v>42617</v>
      </c>
      <c r="ES23" s="36" t="s">
        <v>808</v>
      </c>
      <c r="EW23" s="36">
        <v>16</v>
      </c>
      <c r="EX23" s="36" t="s">
        <v>1157</v>
      </c>
      <c r="EY23" s="36" t="s">
        <v>1158</v>
      </c>
      <c r="EZ23" s="36" t="s">
        <v>519</v>
      </c>
      <c r="FA23" s="36" t="s">
        <v>1159</v>
      </c>
      <c r="FB23" s="36" t="s">
        <v>1160</v>
      </c>
      <c r="FC23" s="36" t="s">
        <v>1161</v>
      </c>
      <c r="FD23" s="36">
        <v>6</v>
      </c>
      <c r="FH23" s="36">
        <v>16</v>
      </c>
      <c r="FI23" s="36">
        <v>103</v>
      </c>
      <c r="FJ23" s="36" t="s">
        <v>627</v>
      </c>
      <c r="FK23" s="36" t="s">
        <v>1162</v>
      </c>
      <c r="FL23" s="36" t="s">
        <v>628</v>
      </c>
      <c r="FM23" s="37">
        <v>45331</v>
      </c>
      <c r="FN23" s="36" t="s">
        <v>577</v>
      </c>
      <c r="FO23" s="36" t="s">
        <v>578</v>
      </c>
      <c r="FR23" s="36">
        <v>16</v>
      </c>
      <c r="FS23" s="36">
        <v>206</v>
      </c>
      <c r="FT23" s="36" t="s">
        <v>769</v>
      </c>
      <c r="FU23" s="36">
        <v>103</v>
      </c>
      <c r="FV23" s="36" t="s">
        <v>627</v>
      </c>
      <c r="FW23" s="36" t="s">
        <v>628</v>
      </c>
      <c r="FX23" s="36" t="s">
        <v>577</v>
      </c>
      <c r="FY23" s="37">
        <v>45338</v>
      </c>
      <c r="FZ23" s="36" t="s">
        <v>1163</v>
      </c>
    </row>
    <row r="24" spans="3:182" x14ac:dyDescent="0.2">
      <c r="C24" s="51" t="s">
        <v>1164</v>
      </c>
      <c r="D24" s="52" t="s">
        <v>1124</v>
      </c>
      <c r="E24" s="52" t="s">
        <v>1165</v>
      </c>
      <c r="F24" s="52" t="s">
        <v>1166</v>
      </c>
      <c r="G24" s="53" t="s">
        <v>1167</v>
      </c>
      <c r="P24" s="36">
        <v>17</v>
      </c>
      <c r="Q24" s="36">
        <v>117</v>
      </c>
      <c r="R24" s="36">
        <v>110.25</v>
      </c>
      <c r="S24" s="36" t="s">
        <v>584</v>
      </c>
      <c r="T24" s="37">
        <v>44691</v>
      </c>
      <c r="X24" s="36">
        <v>17</v>
      </c>
      <c r="Y24" s="36">
        <v>117</v>
      </c>
      <c r="Z24" s="36" t="s">
        <v>1168</v>
      </c>
      <c r="AA24" s="36" t="s">
        <v>1169</v>
      </c>
      <c r="AB24" s="37">
        <v>44982</v>
      </c>
      <c r="AC24" s="37">
        <v>45347</v>
      </c>
      <c r="AF24" s="38">
        <v>17</v>
      </c>
      <c r="AG24" s="39">
        <v>217</v>
      </c>
      <c r="AH24" s="39">
        <v>307</v>
      </c>
      <c r="AI24" s="40">
        <v>44947</v>
      </c>
      <c r="AJ24" s="41">
        <v>0.42708333333333331</v>
      </c>
      <c r="AK24" s="39" t="s">
        <v>1170</v>
      </c>
      <c r="AL24" s="39" t="s">
        <v>780</v>
      </c>
      <c r="AO24" s="36">
        <v>17</v>
      </c>
      <c r="AP24" s="36">
        <v>217</v>
      </c>
      <c r="AQ24" s="36">
        <v>307</v>
      </c>
      <c r="AR24" s="36" t="s">
        <v>781</v>
      </c>
      <c r="AS24" s="36" t="s">
        <v>782</v>
      </c>
      <c r="AT24" s="37">
        <v>44947</v>
      </c>
      <c r="AU24" s="37">
        <v>45067</v>
      </c>
      <c r="AV24" s="36" t="s">
        <v>479</v>
      </c>
      <c r="AY24" s="36">
        <v>17</v>
      </c>
      <c r="AZ24" s="36">
        <v>217</v>
      </c>
      <c r="BA24" s="36">
        <v>307</v>
      </c>
      <c r="BB24" s="37">
        <v>45312</v>
      </c>
      <c r="BC24" s="36" t="s">
        <v>1171</v>
      </c>
      <c r="BD24" s="36" t="s">
        <v>533</v>
      </c>
      <c r="BE24" s="36" t="s">
        <v>1172</v>
      </c>
      <c r="BI24" s="36">
        <v>17</v>
      </c>
      <c r="BJ24" s="36">
        <v>217</v>
      </c>
      <c r="BK24" s="37">
        <v>45312</v>
      </c>
      <c r="BL24" s="36" t="s">
        <v>785</v>
      </c>
      <c r="BM24" s="36">
        <v>1.1000000000000001</v>
      </c>
      <c r="BN24" s="36" t="s">
        <v>786</v>
      </c>
      <c r="BO24" s="36" t="s">
        <v>540</v>
      </c>
      <c r="BS24" s="36">
        <v>17</v>
      </c>
      <c r="BT24" s="36">
        <v>217</v>
      </c>
      <c r="BU24" s="36" t="s">
        <v>1173</v>
      </c>
      <c r="BV24" s="37">
        <v>43676</v>
      </c>
      <c r="BW24" s="36" t="s">
        <v>479</v>
      </c>
      <c r="BX24" s="36" t="s">
        <v>1174</v>
      </c>
      <c r="CB24" s="36">
        <v>17</v>
      </c>
      <c r="CC24" s="36">
        <v>217</v>
      </c>
      <c r="CD24" s="36" t="s">
        <v>1175</v>
      </c>
      <c r="CE24" s="36" t="s">
        <v>1001</v>
      </c>
      <c r="CF24" s="36" t="s">
        <v>488</v>
      </c>
      <c r="CG24" s="37">
        <v>43676</v>
      </c>
      <c r="CH24" s="37">
        <v>45137</v>
      </c>
      <c r="CI24" s="36" t="s">
        <v>1176</v>
      </c>
      <c r="CL24" s="36">
        <v>17</v>
      </c>
      <c r="CM24" s="36">
        <v>217</v>
      </c>
      <c r="CN24" s="36">
        <v>1017</v>
      </c>
      <c r="CO24" s="36" t="s">
        <v>1177</v>
      </c>
      <c r="CP24" s="54">
        <v>0.1</v>
      </c>
      <c r="CQ24" s="37">
        <v>43676</v>
      </c>
      <c r="CR24" s="36" t="s">
        <v>548</v>
      </c>
      <c r="CV24" s="36">
        <v>17</v>
      </c>
      <c r="CW24" s="36" t="s">
        <v>1178</v>
      </c>
      <c r="CX24" s="36" t="s">
        <v>1158</v>
      </c>
      <c r="CY24" s="37">
        <v>33739</v>
      </c>
      <c r="CZ24" s="36" t="s">
        <v>551</v>
      </c>
      <c r="DA24" s="36" t="s">
        <v>1179</v>
      </c>
      <c r="DB24" s="36" t="s">
        <v>1180</v>
      </c>
      <c r="DC24" s="36" t="s">
        <v>1181</v>
      </c>
      <c r="DD24" s="36" t="s">
        <v>799</v>
      </c>
      <c r="DG24" s="36">
        <v>17</v>
      </c>
      <c r="DH24" s="36">
        <v>17</v>
      </c>
      <c r="DI24" s="36" t="s">
        <v>800</v>
      </c>
      <c r="DJ24" s="37">
        <v>45322</v>
      </c>
      <c r="DK24" s="36">
        <v>107</v>
      </c>
      <c r="DL24" s="36" t="s">
        <v>501</v>
      </c>
      <c r="DM24" s="36" t="s">
        <v>801</v>
      </c>
      <c r="DQ24" s="36">
        <v>17</v>
      </c>
      <c r="DR24" s="36">
        <v>6</v>
      </c>
      <c r="DS24" s="36" t="s">
        <v>558</v>
      </c>
      <c r="DT24" s="36">
        <v>74</v>
      </c>
      <c r="DU24" s="37">
        <v>45311</v>
      </c>
      <c r="DV24" s="36" t="s">
        <v>503</v>
      </c>
      <c r="DZ24" s="36" t="s">
        <v>1182</v>
      </c>
      <c r="EA24" s="36" t="s">
        <v>1183</v>
      </c>
      <c r="EB24" s="36" t="s">
        <v>506</v>
      </c>
      <c r="EE24" s="36" t="s">
        <v>1184</v>
      </c>
      <c r="EF24" s="36" t="s">
        <v>1185</v>
      </c>
      <c r="EG24" s="36" t="s">
        <v>1186</v>
      </c>
      <c r="EH24" s="36" t="s">
        <v>851</v>
      </c>
      <c r="EI24" s="36" t="s">
        <v>1187</v>
      </c>
      <c r="EN24" s="36" t="s">
        <v>1188</v>
      </c>
      <c r="EO24" s="36" t="s">
        <v>1189</v>
      </c>
      <c r="EP24" s="36" t="s">
        <v>896</v>
      </c>
      <c r="EQ24" s="36" t="s">
        <v>519</v>
      </c>
      <c r="ER24" s="37">
        <v>42962</v>
      </c>
      <c r="ES24" s="36" t="s">
        <v>851</v>
      </c>
      <c r="EW24" s="36">
        <v>17</v>
      </c>
      <c r="EX24" s="36" t="s">
        <v>1190</v>
      </c>
      <c r="EY24" s="36" t="s">
        <v>1191</v>
      </c>
      <c r="EZ24" s="36" t="s">
        <v>519</v>
      </c>
      <c r="FA24" s="36" t="s">
        <v>1192</v>
      </c>
      <c r="FB24" s="36" t="s">
        <v>1193</v>
      </c>
      <c r="FC24" s="36" t="s">
        <v>1194</v>
      </c>
      <c r="FD24" s="36">
        <v>14</v>
      </c>
      <c r="FH24" s="36">
        <v>17</v>
      </c>
      <c r="FI24" s="36">
        <v>101</v>
      </c>
      <c r="FJ24" s="36" t="s">
        <v>489</v>
      </c>
      <c r="FK24" s="36" t="s">
        <v>1195</v>
      </c>
      <c r="FL24" s="36" t="s">
        <v>523</v>
      </c>
      <c r="FM24" s="37">
        <v>45333</v>
      </c>
      <c r="FN24" s="36" t="s">
        <v>524</v>
      </c>
      <c r="FO24" s="36" t="s">
        <v>525</v>
      </c>
      <c r="FR24" s="36">
        <v>17</v>
      </c>
      <c r="FS24" s="36">
        <v>207</v>
      </c>
      <c r="FT24" s="36" t="s">
        <v>818</v>
      </c>
      <c r="FU24" s="36">
        <v>106</v>
      </c>
      <c r="FV24" s="36" t="s">
        <v>770</v>
      </c>
      <c r="FW24" s="36" t="s">
        <v>771</v>
      </c>
      <c r="FX24" s="36" t="s">
        <v>524</v>
      </c>
      <c r="FY24" s="37">
        <v>45340</v>
      </c>
      <c r="FZ24" s="36" t="s">
        <v>1196</v>
      </c>
    </row>
    <row r="25" spans="3:182" x14ac:dyDescent="0.2">
      <c r="C25" s="51" t="s">
        <v>1197</v>
      </c>
      <c r="D25" s="52" t="s">
        <v>1124</v>
      </c>
      <c r="E25" s="52" t="s">
        <v>1198</v>
      </c>
      <c r="F25" s="52" t="s">
        <v>1199</v>
      </c>
      <c r="G25" s="53" t="s">
        <v>1200</v>
      </c>
      <c r="P25" s="36">
        <v>18</v>
      </c>
      <c r="Q25" s="36">
        <v>118</v>
      </c>
      <c r="R25" s="36">
        <v>450.75</v>
      </c>
      <c r="S25" s="36" t="s">
        <v>472</v>
      </c>
      <c r="T25" s="37">
        <v>44656</v>
      </c>
      <c r="X25" s="36">
        <v>18</v>
      </c>
      <c r="Y25" s="36">
        <v>118</v>
      </c>
      <c r="Z25" s="36" t="s">
        <v>1201</v>
      </c>
      <c r="AA25" s="36" t="s">
        <v>1202</v>
      </c>
      <c r="AB25" s="37">
        <v>45108</v>
      </c>
      <c r="AC25" s="37">
        <v>45474</v>
      </c>
      <c r="AF25" s="38">
        <v>18</v>
      </c>
      <c r="AG25" s="39">
        <v>218</v>
      </c>
      <c r="AH25" s="39">
        <v>308</v>
      </c>
      <c r="AI25" s="40">
        <v>44948</v>
      </c>
      <c r="AJ25" s="41">
        <v>0.48958333333333331</v>
      </c>
      <c r="AK25" s="39" t="s">
        <v>828</v>
      </c>
      <c r="AL25" s="39" t="s">
        <v>476</v>
      </c>
      <c r="AO25" s="36">
        <v>18</v>
      </c>
      <c r="AP25" s="36">
        <v>218</v>
      </c>
      <c r="AQ25" s="36">
        <v>308</v>
      </c>
      <c r="AR25" s="36" t="s">
        <v>829</v>
      </c>
      <c r="AS25" s="36" t="s">
        <v>830</v>
      </c>
      <c r="AT25" s="37">
        <v>44948</v>
      </c>
      <c r="AU25" s="37">
        <v>45129</v>
      </c>
      <c r="AV25" s="36" t="s">
        <v>479</v>
      </c>
      <c r="AY25" s="36">
        <v>18</v>
      </c>
      <c r="AZ25" s="36">
        <v>218</v>
      </c>
      <c r="BA25" s="36">
        <v>308</v>
      </c>
      <c r="BB25" s="37">
        <v>45313</v>
      </c>
      <c r="BC25" s="36" t="s">
        <v>1203</v>
      </c>
      <c r="BD25" s="36" t="s">
        <v>1204</v>
      </c>
      <c r="BE25" s="36" t="s">
        <v>1205</v>
      </c>
      <c r="BI25" s="36">
        <v>18</v>
      </c>
      <c r="BJ25" s="36">
        <v>218</v>
      </c>
      <c r="BK25" s="37">
        <v>45313</v>
      </c>
      <c r="BL25" s="36" t="s">
        <v>833</v>
      </c>
      <c r="BM25" s="36" t="s">
        <v>503</v>
      </c>
      <c r="BN25" s="36" t="s">
        <v>503</v>
      </c>
      <c r="BO25" s="36" t="s">
        <v>740</v>
      </c>
      <c r="BS25" s="36">
        <v>18</v>
      </c>
      <c r="BT25" s="36">
        <v>218</v>
      </c>
      <c r="BU25" s="36" t="s">
        <v>870</v>
      </c>
      <c r="BV25" s="37">
        <v>44228</v>
      </c>
      <c r="BW25" s="36" t="s">
        <v>479</v>
      </c>
      <c r="BX25" s="36" t="s">
        <v>1206</v>
      </c>
      <c r="CB25" s="36">
        <v>18</v>
      </c>
      <c r="CC25" s="36">
        <v>218</v>
      </c>
      <c r="CD25" s="36" t="s">
        <v>1207</v>
      </c>
      <c r="CE25" s="36" t="s">
        <v>487</v>
      </c>
      <c r="CF25" s="36" t="s">
        <v>488</v>
      </c>
      <c r="CG25" s="37">
        <v>44228</v>
      </c>
      <c r="CH25" s="37">
        <v>44593</v>
      </c>
      <c r="CI25" s="36" t="s">
        <v>1208</v>
      </c>
      <c r="CL25" s="36">
        <v>18</v>
      </c>
      <c r="CM25" s="36">
        <v>218</v>
      </c>
      <c r="CN25" s="36">
        <v>1018</v>
      </c>
      <c r="CO25" s="36" t="s">
        <v>1209</v>
      </c>
      <c r="CP25" s="36">
        <v>5</v>
      </c>
      <c r="CQ25" s="37">
        <v>44228</v>
      </c>
      <c r="CR25" s="36" t="s">
        <v>492</v>
      </c>
      <c r="CV25" s="36">
        <v>18</v>
      </c>
      <c r="CW25" s="36" t="s">
        <v>1210</v>
      </c>
      <c r="CX25" s="36" t="s">
        <v>1117</v>
      </c>
      <c r="CY25" s="37">
        <v>32319</v>
      </c>
      <c r="CZ25" s="36" t="s">
        <v>495</v>
      </c>
      <c r="DA25" s="36" t="s">
        <v>1211</v>
      </c>
      <c r="DB25" s="36" t="s">
        <v>1212</v>
      </c>
      <c r="DC25" s="36" t="s">
        <v>1213</v>
      </c>
      <c r="DD25" s="36" t="s">
        <v>844</v>
      </c>
      <c r="DG25" s="36">
        <v>18</v>
      </c>
      <c r="DH25" s="36">
        <v>18</v>
      </c>
      <c r="DI25" s="36" t="s">
        <v>619</v>
      </c>
      <c r="DJ25" s="37">
        <v>45323</v>
      </c>
      <c r="DK25" s="36">
        <v>108</v>
      </c>
      <c r="DL25" s="36" t="s">
        <v>501</v>
      </c>
      <c r="DM25" s="36" t="s">
        <v>845</v>
      </c>
      <c r="DQ25" s="36">
        <v>18</v>
      </c>
      <c r="DR25" s="36">
        <v>6</v>
      </c>
      <c r="DS25" s="36" t="s">
        <v>608</v>
      </c>
      <c r="DT25" s="36">
        <v>99</v>
      </c>
      <c r="DU25" s="37">
        <v>45311</v>
      </c>
      <c r="DV25" s="36" t="s">
        <v>751</v>
      </c>
      <c r="DZ25" s="36" t="s">
        <v>1214</v>
      </c>
      <c r="EA25" s="36" t="s">
        <v>1215</v>
      </c>
      <c r="EB25" s="36" t="s">
        <v>506</v>
      </c>
      <c r="EE25" s="36" t="s">
        <v>1216</v>
      </c>
      <c r="EF25" s="36" t="s">
        <v>1217</v>
      </c>
      <c r="EG25" s="36" t="s">
        <v>1218</v>
      </c>
      <c r="EH25" s="36" t="s">
        <v>897</v>
      </c>
      <c r="EI25" s="36" t="s">
        <v>1219</v>
      </c>
      <c r="EN25" s="36" t="s">
        <v>1220</v>
      </c>
      <c r="EO25" s="36" t="s">
        <v>1221</v>
      </c>
      <c r="EP25" s="36" t="s">
        <v>1222</v>
      </c>
      <c r="EQ25" s="36" t="s">
        <v>1223</v>
      </c>
      <c r="ER25" s="37">
        <v>44165</v>
      </c>
      <c r="ES25" s="36" t="s">
        <v>897</v>
      </c>
      <c r="EW25" s="36">
        <v>18</v>
      </c>
      <c r="EX25" s="36" t="s">
        <v>1224</v>
      </c>
      <c r="EY25" s="36" t="s">
        <v>1225</v>
      </c>
      <c r="EZ25" s="36" t="s">
        <v>519</v>
      </c>
      <c r="FA25" s="36" t="s">
        <v>1226</v>
      </c>
      <c r="FB25" s="36" t="s">
        <v>1227</v>
      </c>
      <c r="FC25" s="36" t="s">
        <v>1228</v>
      </c>
      <c r="FD25" s="36">
        <v>13</v>
      </c>
      <c r="FH25" s="36">
        <v>18</v>
      </c>
      <c r="FI25" s="36">
        <v>104</v>
      </c>
      <c r="FJ25" s="36" t="s">
        <v>676</v>
      </c>
      <c r="FK25" s="36" t="s">
        <v>1229</v>
      </c>
      <c r="FL25" s="36" t="s">
        <v>677</v>
      </c>
      <c r="FM25" s="37">
        <v>45337</v>
      </c>
      <c r="FN25" s="36" t="s">
        <v>577</v>
      </c>
      <c r="FO25" s="36" t="s">
        <v>578</v>
      </c>
      <c r="FR25" s="36">
        <v>18</v>
      </c>
      <c r="FS25" s="36">
        <v>208</v>
      </c>
      <c r="FT25" s="36" t="s">
        <v>862</v>
      </c>
      <c r="FU25" s="36">
        <v>105</v>
      </c>
      <c r="FV25" s="36" t="s">
        <v>819</v>
      </c>
      <c r="FW25" s="36" t="s">
        <v>820</v>
      </c>
      <c r="FX25" s="36" t="s">
        <v>577</v>
      </c>
      <c r="FY25" s="37">
        <v>45342</v>
      </c>
      <c r="FZ25" s="36" t="s">
        <v>1230</v>
      </c>
    </row>
    <row r="26" spans="3:182" x14ac:dyDescent="0.2">
      <c r="C26" s="51" t="s">
        <v>1231</v>
      </c>
      <c r="D26" s="52" t="s">
        <v>1124</v>
      </c>
      <c r="E26" s="52" t="s">
        <v>1232</v>
      </c>
      <c r="F26" s="52" t="s">
        <v>1233</v>
      </c>
      <c r="G26" s="53" t="s">
        <v>1234</v>
      </c>
      <c r="P26" s="36">
        <v>19</v>
      </c>
      <c r="Q26" s="36">
        <v>119</v>
      </c>
      <c r="R26" s="36">
        <v>340</v>
      </c>
      <c r="S26" s="36" t="s">
        <v>528</v>
      </c>
      <c r="T26" s="37">
        <v>44621</v>
      </c>
      <c r="X26" s="36">
        <v>19</v>
      </c>
      <c r="Y26" s="36">
        <v>119</v>
      </c>
      <c r="Z26" s="36" t="s">
        <v>1235</v>
      </c>
      <c r="AA26" s="36" t="s">
        <v>1236</v>
      </c>
      <c r="AB26" s="37">
        <v>45015</v>
      </c>
      <c r="AC26" s="37">
        <v>45381</v>
      </c>
      <c r="AF26" s="38">
        <v>19</v>
      </c>
      <c r="AG26" s="39">
        <v>219</v>
      </c>
      <c r="AH26" s="39">
        <v>309</v>
      </c>
      <c r="AI26" s="40">
        <v>44949</v>
      </c>
      <c r="AJ26" s="41">
        <v>0.60416666666666663</v>
      </c>
      <c r="AK26" s="39" t="s">
        <v>800</v>
      </c>
      <c r="AL26" s="39" t="s">
        <v>476</v>
      </c>
      <c r="AO26" s="36">
        <v>19</v>
      </c>
      <c r="AP26" s="36">
        <v>219</v>
      </c>
      <c r="AQ26" s="36">
        <v>309</v>
      </c>
      <c r="AR26" s="36" t="s">
        <v>870</v>
      </c>
      <c r="AS26" s="36" t="s">
        <v>871</v>
      </c>
      <c r="AT26" s="37">
        <v>44949</v>
      </c>
      <c r="AU26" s="37">
        <v>45039</v>
      </c>
      <c r="AV26" s="36" t="s">
        <v>501</v>
      </c>
      <c r="AY26" s="36">
        <v>19</v>
      </c>
      <c r="AZ26" s="36">
        <v>219</v>
      </c>
      <c r="BA26" s="36">
        <v>309</v>
      </c>
      <c r="BB26" s="37">
        <v>45314</v>
      </c>
      <c r="BC26" s="36" t="s">
        <v>781</v>
      </c>
      <c r="BD26" s="36" t="s">
        <v>1237</v>
      </c>
      <c r="BE26" s="36" t="s">
        <v>1238</v>
      </c>
      <c r="BI26" s="36">
        <v>19</v>
      </c>
      <c r="BJ26" s="36">
        <v>219</v>
      </c>
      <c r="BK26" s="37">
        <v>45314</v>
      </c>
      <c r="BL26" s="36" t="s">
        <v>875</v>
      </c>
      <c r="BM26" s="36">
        <v>5.6</v>
      </c>
      <c r="BN26" s="36" t="s">
        <v>876</v>
      </c>
      <c r="BO26" s="36" t="s">
        <v>877</v>
      </c>
      <c r="BS26" s="36">
        <v>19</v>
      </c>
      <c r="BT26" s="36">
        <v>219</v>
      </c>
      <c r="BU26" s="36" t="s">
        <v>1132</v>
      </c>
      <c r="BV26" s="37">
        <v>44180</v>
      </c>
      <c r="BW26" s="36" t="s">
        <v>479</v>
      </c>
      <c r="BX26" s="36" t="s">
        <v>1239</v>
      </c>
      <c r="CB26" s="36">
        <v>19</v>
      </c>
      <c r="CC26" s="36">
        <v>219</v>
      </c>
      <c r="CD26" s="36" t="s">
        <v>1240</v>
      </c>
      <c r="CE26" s="36" t="s">
        <v>1241</v>
      </c>
      <c r="CF26" s="36" t="s">
        <v>545</v>
      </c>
      <c r="CG26" s="37">
        <v>44180</v>
      </c>
      <c r="CH26" s="37">
        <v>45275</v>
      </c>
      <c r="CI26" s="36" t="s">
        <v>1242</v>
      </c>
      <c r="CL26" s="36">
        <v>19</v>
      </c>
      <c r="CM26" s="36">
        <v>219</v>
      </c>
      <c r="CN26" s="36">
        <v>1019</v>
      </c>
      <c r="CO26" s="36" t="s">
        <v>1243</v>
      </c>
      <c r="CP26" s="36" t="s">
        <v>1244</v>
      </c>
      <c r="CQ26" s="37">
        <v>44180</v>
      </c>
      <c r="CR26" s="36" t="s">
        <v>1245</v>
      </c>
      <c r="CV26" s="36">
        <v>19</v>
      </c>
      <c r="CW26" s="36" t="s">
        <v>1246</v>
      </c>
      <c r="CX26" s="36" t="s">
        <v>1247</v>
      </c>
      <c r="CY26" s="37">
        <v>34910</v>
      </c>
      <c r="CZ26" s="36" t="s">
        <v>551</v>
      </c>
      <c r="DA26" s="36" t="s">
        <v>1248</v>
      </c>
      <c r="DB26" s="36" t="s">
        <v>1249</v>
      </c>
      <c r="DC26" s="36" t="s">
        <v>1250</v>
      </c>
      <c r="DD26" s="36" t="s">
        <v>889</v>
      </c>
      <c r="DG26" s="36">
        <v>19</v>
      </c>
      <c r="DH26" s="36">
        <v>19</v>
      </c>
      <c r="DI26" s="36" t="s">
        <v>890</v>
      </c>
      <c r="DJ26" s="37">
        <v>45324</v>
      </c>
      <c r="DK26" s="36">
        <v>109</v>
      </c>
      <c r="DL26" s="36" t="s">
        <v>501</v>
      </c>
      <c r="DM26" s="36" t="s">
        <v>891</v>
      </c>
      <c r="DQ26" s="36">
        <v>19</v>
      </c>
      <c r="DR26" s="36">
        <v>7</v>
      </c>
      <c r="DS26" s="36" t="s">
        <v>490</v>
      </c>
      <c r="DT26" s="36" t="s">
        <v>1251</v>
      </c>
      <c r="DU26" s="37">
        <v>45312</v>
      </c>
      <c r="DV26" s="36" t="s">
        <v>658</v>
      </c>
      <c r="DZ26" s="36" t="s">
        <v>1252</v>
      </c>
      <c r="EA26" s="36" t="s">
        <v>1253</v>
      </c>
      <c r="EB26" s="36" t="s">
        <v>506</v>
      </c>
      <c r="EE26" s="36" t="s">
        <v>1254</v>
      </c>
      <c r="EF26" s="36" t="s">
        <v>1255</v>
      </c>
      <c r="EG26" s="36" t="s">
        <v>1256</v>
      </c>
      <c r="EH26" s="36" t="s">
        <v>946</v>
      </c>
      <c r="EI26" s="36" t="s">
        <v>1257</v>
      </c>
      <c r="EN26" s="36" t="s">
        <v>1258</v>
      </c>
      <c r="EO26" s="36" t="s">
        <v>1259</v>
      </c>
      <c r="EP26" s="36" t="s">
        <v>1260</v>
      </c>
      <c r="EQ26" s="36" t="s">
        <v>950</v>
      </c>
      <c r="ER26" s="37">
        <v>43549</v>
      </c>
      <c r="ES26" s="36" t="s">
        <v>946</v>
      </c>
      <c r="EW26" s="36">
        <v>19</v>
      </c>
      <c r="EX26" s="36" t="s">
        <v>1261</v>
      </c>
      <c r="EY26" s="36" t="s">
        <v>1262</v>
      </c>
      <c r="EZ26" s="36" t="s">
        <v>519</v>
      </c>
      <c r="FA26" s="36" t="s">
        <v>1263</v>
      </c>
      <c r="FB26" s="36" t="s">
        <v>1264</v>
      </c>
      <c r="FC26" s="36" t="s">
        <v>1265</v>
      </c>
      <c r="FD26" s="36">
        <v>8</v>
      </c>
      <c r="FH26" s="36">
        <v>19</v>
      </c>
      <c r="FI26" s="36">
        <v>106</v>
      </c>
      <c r="FJ26" s="36" t="s">
        <v>770</v>
      </c>
      <c r="FK26" s="36" t="s">
        <v>1266</v>
      </c>
      <c r="FL26" s="36" t="s">
        <v>771</v>
      </c>
      <c r="FM26" s="37">
        <v>45339</v>
      </c>
      <c r="FN26" s="36" t="s">
        <v>524</v>
      </c>
      <c r="FO26" s="36" t="s">
        <v>525</v>
      </c>
      <c r="FR26" s="36">
        <v>19</v>
      </c>
      <c r="FS26" s="36">
        <v>209</v>
      </c>
      <c r="FT26" s="36" t="s">
        <v>907</v>
      </c>
      <c r="FU26" s="36">
        <v>101</v>
      </c>
      <c r="FV26" s="36" t="s">
        <v>489</v>
      </c>
      <c r="FW26" s="36" t="s">
        <v>523</v>
      </c>
      <c r="FX26" s="36" t="s">
        <v>524</v>
      </c>
      <c r="FY26" s="37">
        <v>45344</v>
      </c>
      <c r="FZ26" s="36" t="s">
        <v>1267</v>
      </c>
    </row>
    <row r="27" spans="3:182" ht="17" x14ac:dyDescent="0.2">
      <c r="C27" s="51" t="s">
        <v>1268</v>
      </c>
      <c r="D27" s="52" t="s">
        <v>1124</v>
      </c>
      <c r="E27" s="55" t="s">
        <v>1269</v>
      </c>
      <c r="F27" s="52" t="s">
        <v>1270</v>
      </c>
      <c r="G27" s="53" t="s">
        <v>1271</v>
      </c>
      <c r="P27" s="36">
        <v>20</v>
      </c>
      <c r="Q27" s="36">
        <v>120</v>
      </c>
      <c r="R27" s="36">
        <v>60</v>
      </c>
      <c r="S27" s="36" t="s">
        <v>584</v>
      </c>
      <c r="T27" s="37">
        <v>44612</v>
      </c>
      <c r="X27" s="36">
        <v>20</v>
      </c>
      <c r="Y27" s="36">
        <v>120</v>
      </c>
      <c r="Z27" s="36" t="s">
        <v>777</v>
      </c>
      <c r="AA27" s="36" t="s">
        <v>1272</v>
      </c>
      <c r="AB27" s="37">
        <v>45056</v>
      </c>
      <c r="AC27" s="37">
        <v>45422</v>
      </c>
      <c r="AF27" s="38">
        <v>20</v>
      </c>
      <c r="AG27" s="39">
        <v>220</v>
      </c>
      <c r="AH27" s="39">
        <v>310</v>
      </c>
      <c r="AI27" s="40">
        <v>44950</v>
      </c>
      <c r="AJ27" s="41">
        <v>0.35416666666666669</v>
      </c>
      <c r="AK27" s="39" t="s">
        <v>915</v>
      </c>
      <c r="AL27" s="39" t="s">
        <v>532</v>
      </c>
      <c r="AO27" s="36">
        <v>20</v>
      </c>
      <c r="AP27" s="36">
        <v>220</v>
      </c>
      <c r="AQ27" s="36">
        <v>310</v>
      </c>
      <c r="AR27" s="36" t="s">
        <v>916</v>
      </c>
      <c r="AS27" s="36" t="s">
        <v>917</v>
      </c>
      <c r="AT27" s="37">
        <v>44950</v>
      </c>
      <c r="AU27" s="37">
        <v>45070</v>
      </c>
      <c r="AV27" s="36" t="s">
        <v>479</v>
      </c>
      <c r="AY27" s="36">
        <v>20</v>
      </c>
      <c r="AZ27" s="36">
        <v>220</v>
      </c>
      <c r="BA27" s="36">
        <v>310</v>
      </c>
      <c r="BB27" s="37">
        <v>45315</v>
      </c>
      <c r="BC27" s="36" t="s">
        <v>1273</v>
      </c>
      <c r="BD27" s="36" t="s">
        <v>1274</v>
      </c>
      <c r="BE27" s="36" t="s">
        <v>1275</v>
      </c>
      <c r="BI27" s="36">
        <v>20</v>
      </c>
      <c r="BJ27" s="36">
        <v>220</v>
      </c>
      <c r="BK27" s="37">
        <v>45315</v>
      </c>
      <c r="BL27" s="36" t="s">
        <v>920</v>
      </c>
      <c r="BM27" s="36">
        <v>3</v>
      </c>
      <c r="BN27" s="36" t="s">
        <v>921</v>
      </c>
      <c r="BO27" s="36" t="s">
        <v>922</v>
      </c>
      <c r="BS27" s="36">
        <v>20</v>
      </c>
      <c r="BT27" s="36">
        <v>220</v>
      </c>
      <c r="BU27" s="36" t="s">
        <v>1276</v>
      </c>
      <c r="BV27" s="37">
        <v>44275</v>
      </c>
      <c r="BW27" s="36" t="s">
        <v>479</v>
      </c>
      <c r="BX27" s="36" t="s">
        <v>1277</v>
      </c>
      <c r="CB27" s="36">
        <v>20</v>
      </c>
      <c r="CC27" s="36">
        <v>220</v>
      </c>
      <c r="CD27" s="36" t="s">
        <v>1278</v>
      </c>
      <c r="CE27" s="36" t="s">
        <v>648</v>
      </c>
      <c r="CF27" s="36" t="s">
        <v>488</v>
      </c>
      <c r="CG27" s="37">
        <v>44275</v>
      </c>
      <c r="CH27" s="37">
        <v>45005</v>
      </c>
      <c r="CI27" s="36" t="s">
        <v>1279</v>
      </c>
      <c r="CL27" s="36">
        <v>20</v>
      </c>
      <c r="CM27" s="36">
        <v>220</v>
      </c>
      <c r="CN27" s="36">
        <v>1020</v>
      </c>
      <c r="CO27" s="36" t="s">
        <v>1280</v>
      </c>
      <c r="CP27" s="36" t="s">
        <v>930</v>
      </c>
      <c r="CQ27" s="37">
        <v>44275</v>
      </c>
      <c r="CR27" s="36" t="s">
        <v>1281</v>
      </c>
      <c r="CV27" s="36">
        <v>20</v>
      </c>
      <c r="CW27" s="36" t="s">
        <v>1282</v>
      </c>
      <c r="CX27" s="36" t="s">
        <v>1283</v>
      </c>
      <c r="CY27" s="37">
        <v>30173</v>
      </c>
      <c r="CZ27" s="36" t="s">
        <v>495</v>
      </c>
      <c r="DA27" s="36" t="s">
        <v>1284</v>
      </c>
      <c r="DB27" s="36" t="s">
        <v>1285</v>
      </c>
      <c r="DC27" s="36" t="s">
        <v>1286</v>
      </c>
      <c r="DD27" s="36" t="s">
        <v>937</v>
      </c>
      <c r="DG27" s="36">
        <v>20</v>
      </c>
      <c r="DH27" s="36">
        <v>20</v>
      </c>
      <c r="DI27" s="36" t="s">
        <v>938</v>
      </c>
      <c r="DJ27" s="37">
        <v>45325</v>
      </c>
      <c r="DK27" s="36">
        <v>110</v>
      </c>
      <c r="DL27" s="36" t="s">
        <v>501</v>
      </c>
      <c r="DM27" s="36" t="s">
        <v>939</v>
      </c>
      <c r="DQ27" s="36">
        <v>20</v>
      </c>
      <c r="DR27" s="36">
        <v>7</v>
      </c>
      <c r="DS27" s="36" t="s">
        <v>558</v>
      </c>
      <c r="DT27" s="36">
        <v>76</v>
      </c>
      <c r="DU27" s="37">
        <v>45312</v>
      </c>
      <c r="DV27" s="36" t="s">
        <v>503</v>
      </c>
      <c r="DZ27" s="36" t="s">
        <v>1287</v>
      </c>
      <c r="EA27" s="36" t="s">
        <v>1288</v>
      </c>
      <c r="EB27" s="36" t="s">
        <v>506</v>
      </c>
      <c r="EE27" s="36" t="s">
        <v>1289</v>
      </c>
      <c r="EF27" s="36" t="s">
        <v>1290</v>
      </c>
      <c r="EG27" s="36" t="s">
        <v>1291</v>
      </c>
      <c r="EH27" s="36" t="s">
        <v>564</v>
      </c>
      <c r="EI27" s="36" t="s">
        <v>1292</v>
      </c>
      <c r="EN27" s="36" t="s">
        <v>1293</v>
      </c>
      <c r="EO27" s="36" t="s">
        <v>1294</v>
      </c>
      <c r="EP27" s="36" t="s">
        <v>1295</v>
      </c>
      <c r="EQ27" s="36" t="s">
        <v>750</v>
      </c>
      <c r="ER27" s="37">
        <v>44606</v>
      </c>
      <c r="ES27" s="36" t="s">
        <v>564</v>
      </c>
      <c r="EW27" s="36">
        <v>20</v>
      </c>
      <c r="EX27" s="36" t="s">
        <v>1296</v>
      </c>
      <c r="EY27" s="36" t="s">
        <v>1297</v>
      </c>
      <c r="EZ27" s="36" t="s">
        <v>519</v>
      </c>
      <c r="FA27" s="36" t="s">
        <v>1298</v>
      </c>
      <c r="FB27" s="36" t="s">
        <v>1299</v>
      </c>
      <c r="FC27" s="36" t="s">
        <v>1300</v>
      </c>
      <c r="FD27" s="36">
        <v>10</v>
      </c>
      <c r="FH27" s="36">
        <v>20</v>
      </c>
      <c r="FI27" s="36">
        <v>105</v>
      </c>
      <c r="FJ27" s="36" t="s">
        <v>819</v>
      </c>
      <c r="FK27" s="36" t="s">
        <v>1301</v>
      </c>
      <c r="FL27" s="36" t="s">
        <v>820</v>
      </c>
      <c r="FM27" s="37">
        <v>45342</v>
      </c>
      <c r="FN27" s="36" t="s">
        <v>577</v>
      </c>
      <c r="FO27" s="36" t="s">
        <v>578</v>
      </c>
      <c r="FR27" s="36">
        <v>20</v>
      </c>
      <c r="FS27" s="36">
        <v>210</v>
      </c>
      <c r="FT27" s="36" t="s">
        <v>956</v>
      </c>
      <c r="FU27" s="36">
        <v>102</v>
      </c>
      <c r="FV27" s="36" t="s">
        <v>574</v>
      </c>
      <c r="FW27" s="36" t="s">
        <v>576</v>
      </c>
      <c r="FX27" s="36" t="s">
        <v>577</v>
      </c>
      <c r="FY27" s="37">
        <v>45346</v>
      </c>
      <c r="FZ27" s="36" t="s">
        <v>1302</v>
      </c>
    </row>
    <row r="28" spans="3:182" ht="17" thickBot="1" x14ac:dyDescent="0.25">
      <c r="C28" s="48" t="s">
        <v>1303</v>
      </c>
      <c r="D28" s="49" t="s">
        <v>1124</v>
      </c>
      <c r="E28" s="49" t="s">
        <v>1304</v>
      </c>
      <c r="F28" s="49" t="s">
        <v>1305</v>
      </c>
      <c r="G28" s="50" t="s">
        <v>1306</v>
      </c>
      <c r="P28" s="36">
        <v>21</v>
      </c>
      <c r="Q28" s="36">
        <v>121</v>
      </c>
      <c r="R28" s="36">
        <v>150.1</v>
      </c>
      <c r="S28" s="36" t="s">
        <v>472</v>
      </c>
      <c r="T28" s="37">
        <v>44576</v>
      </c>
      <c r="X28" s="36">
        <v>21</v>
      </c>
      <c r="Y28" s="36">
        <v>121</v>
      </c>
      <c r="Z28" s="36" t="s">
        <v>732</v>
      </c>
      <c r="AA28" s="36" t="s">
        <v>1307</v>
      </c>
      <c r="AB28" s="37">
        <v>44931</v>
      </c>
      <c r="AC28" s="37">
        <v>45296</v>
      </c>
      <c r="AF28" s="38">
        <v>21</v>
      </c>
      <c r="AG28" s="39">
        <v>221</v>
      </c>
      <c r="AH28" s="39">
        <v>301</v>
      </c>
      <c r="AI28" s="40">
        <v>44951</v>
      </c>
      <c r="AJ28" s="41">
        <v>0.45833333333333331</v>
      </c>
      <c r="AK28" s="39" t="s">
        <v>475</v>
      </c>
      <c r="AL28" s="39" t="s">
        <v>476</v>
      </c>
      <c r="AO28" s="36">
        <v>21</v>
      </c>
      <c r="AP28" s="36">
        <v>221</v>
      </c>
      <c r="AQ28" s="36">
        <v>301</v>
      </c>
      <c r="AR28" s="36" t="s">
        <v>477</v>
      </c>
      <c r="AS28" s="36" t="s">
        <v>478</v>
      </c>
      <c r="AT28" s="37">
        <v>44951</v>
      </c>
      <c r="AU28" s="37">
        <v>45041</v>
      </c>
      <c r="AV28" s="36" t="s">
        <v>479</v>
      </c>
      <c r="AY28" s="36">
        <v>21</v>
      </c>
      <c r="AZ28" s="36">
        <v>221</v>
      </c>
      <c r="BA28" s="36">
        <v>301</v>
      </c>
      <c r="BB28" s="37">
        <v>45316</v>
      </c>
      <c r="BC28" s="36" t="s">
        <v>590</v>
      </c>
      <c r="BD28" s="36" t="s">
        <v>591</v>
      </c>
      <c r="BE28" s="36" t="s">
        <v>592</v>
      </c>
      <c r="BI28" s="36">
        <v>21</v>
      </c>
      <c r="BJ28" s="36">
        <v>221</v>
      </c>
      <c r="BK28" s="37">
        <v>45316</v>
      </c>
      <c r="BL28" s="36" t="s">
        <v>482</v>
      </c>
      <c r="BM28" s="36">
        <v>5.4</v>
      </c>
      <c r="BN28" s="36" t="s">
        <v>483</v>
      </c>
      <c r="BO28" s="36" t="s">
        <v>484</v>
      </c>
      <c r="BS28" s="36">
        <v>21</v>
      </c>
      <c r="BT28" s="36">
        <v>221</v>
      </c>
      <c r="BU28" s="36" t="s">
        <v>477</v>
      </c>
      <c r="BV28" s="37">
        <v>43230</v>
      </c>
      <c r="BW28" s="36" t="s">
        <v>479</v>
      </c>
      <c r="BX28" s="36" t="s">
        <v>1308</v>
      </c>
      <c r="CB28" s="36">
        <v>21</v>
      </c>
      <c r="CC28" s="36">
        <v>221</v>
      </c>
      <c r="CD28" s="36" t="s">
        <v>1309</v>
      </c>
      <c r="CE28" s="36" t="s">
        <v>487</v>
      </c>
      <c r="CF28" s="36" t="s">
        <v>488</v>
      </c>
      <c r="CG28" s="37">
        <v>43230</v>
      </c>
      <c r="CH28" s="37">
        <v>45056</v>
      </c>
      <c r="CI28" s="36" t="s">
        <v>676</v>
      </c>
      <c r="CL28" s="36">
        <v>21</v>
      </c>
      <c r="CM28" s="36">
        <v>221</v>
      </c>
      <c r="CN28" s="36">
        <v>1021</v>
      </c>
      <c r="CO28" s="36" t="s">
        <v>1310</v>
      </c>
      <c r="CP28" s="36" t="s">
        <v>1311</v>
      </c>
      <c r="CQ28" s="37">
        <v>43230</v>
      </c>
      <c r="CR28" s="36" t="s">
        <v>1312</v>
      </c>
      <c r="CV28" s="36">
        <v>21</v>
      </c>
      <c r="CW28" s="36" t="s">
        <v>794</v>
      </c>
      <c r="CX28" s="36" t="s">
        <v>1191</v>
      </c>
      <c r="CY28" s="37">
        <v>33503</v>
      </c>
      <c r="CZ28" s="36" t="s">
        <v>551</v>
      </c>
      <c r="DA28" s="36" t="s">
        <v>1313</v>
      </c>
      <c r="DB28" s="36" t="s">
        <v>1314</v>
      </c>
      <c r="DC28" s="36" t="s">
        <v>1315</v>
      </c>
      <c r="DD28" s="36" t="s">
        <v>499</v>
      </c>
      <c r="DG28" s="36">
        <v>21</v>
      </c>
      <c r="DH28" s="36">
        <v>21</v>
      </c>
      <c r="DI28" s="36" t="s">
        <v>500</v>
      </c>
      <c r="DJ28" s="37">
        <v>45326</v>
      </c>
      <c r="DK28" s="36">
        <v>101</v>
      </c>
      <c r="DL28" s="36" t="s">
        <v>501</v>
      </c>
      <c r="DM28" s="36" t="s">
        <v>502</v>
      </c>
      <c r="DQ28" s="36">
        <v>21</v>
      </c>
      <c r="DR28" s="36">
        <v>8</v>
      </c>
      <c r="DS28" s="36" t="s">
        <v>490</v>
      </c>
      <c r="DT28" s="36" t="s">
        <v>1316</v>
      </c>
      <c r="DU28" s="37">
        <v>45313</v>
      </c>
      <c r="DV28" s="36" t="s">
        <v>503</v>
      </c>
      <c r="DZ28" s="36" t="s">
        <v>1317</v>
      </c>
      <c r="EA28" s="36" t="s">
        <v>1318</v>
      </c>
      <c r="EB28" s="36" t="s">
        <v>1319</v>
      </c>
      <c r="EE28" s="36" t="s">
        <v>1320</v>
      </c>
      <c r="EF28" s="36" t="s">
        <v>1321</v>
      </c>
      <c r="EG28" s="36" t="s">
        <v>1322</v>
      </c>
      <c r="EH28" s="36" t="s">
        <v>614</v>
      </c>
      <c r="EI28" s="36" t="s">
        <v>1323</v>
      </c>
      <c r="EN28" s="36" t="s">
        <v>1324</v>
      </c>
      <c r="EO28" s="36" t="s">
        <v>1325</v>
      </c>
      <c r="EP28" s="36" t="s">
        <v>1326</v>
      </c>
      <c r="EQ28" s="36" t="s">
        <v>750</v>
      </c>
      <c r="ER28" s="37">
        <v>44386</v>
      </c>
      <c r="ES28" s="36" t="s">
        <v>614</v>
      </c>
      <c r="EW28" s="36">
        <v>21</v>
      </c>
      <c r="EX28" s="36" t="s">
        <v>1327</v>
      </c>
      <c r="EY28" s="36" t="s">
        <v>1328</v>
      </c>
      <c r="EZ28" s="36" t="s">
        <v>519</v>
      </c>
      <c r="FA28" s="36" t="s">
        <v>1329</v>
      </c>
      <c r="FB28" s="36" t="s">
        <v>1330</v>
      </c>
      <c r="FC28" s="36" t="s">
        <v>1331</v>
      </c>
      <c r="FD28" s="36">
        <v>12</v>
      </c>
    </row>
    <row r="29" spans="3:182" x14ac:dyDescent="0.2">
      <c r="P29" s="36">
        <v>22</v>
      </c>
      <c r="Q29" s="36">
        <v>122</v>
      </c>
      <c r="R29" s="36">
        <v>290.25</v>
      </c>
      <c r="S29" s="36" t="s">
        <v>528</v>
      </c>
      <c r="T29" s="37">
        <v>44540</v>
      </c>
      <c r="X29" s="36">
        <v>22</v>
      </c>
      <c r="Y29" s="36">
        <v>122</v>
      </c>
      <c r="Z29" s="36" t="s">
        <v>473</v>
      </c>
      <c r="AA29" s="36" t="s">
        <v>1332</v>
      </c>
      <c r="AB29" s="37">
        <v>44967</v>
      </c>
      <c r="AC29" s="37">
        <v>45332</v>
      </c>
      <c r="AF29" s="38">
        <v>22</v>
      </c>
      <c r="AG29" s="39">
        <v>222</v>
      </c>
      <c r="AH29" s="39">
        <v>302</v>
      </c>
      <c r="AI29" s="40">
        <v>44952</v>
      </c>
      <c r="AJ29" s="41">
        <v>0.4375</v>
      </c>
      <c r="AK29" s="39" t="s">
        <v>531</v>
      </c>
      <c r="AL29" s="39" t="s">
        <v>476</v>
      </c>
      <c r="AO29" s="36">
        <v>22</v>
      </c>
      <c r="AP29" s="36">
        <v>222</v>
      </c>
      <c r="AQ29" s="36">
        <v>302</v>
      </c>
      <c r="AR29" s="36" t="s">
        <v>533</v>
      </c>
      <c r="AS29" s="36" t="s">
        <v>534</v>
      </c>
      <c r="AT29" s="37">
        <v>44952</v>
      </c>
      <c r="AU29" s="37">
        <v>45103</v>
      </c>
      <c r="AV29" s="36" t="s">
        <v>479</v>
      </c>
      <c r="AY29" s="36">
        <v>22</v>
      </c>
      <c r="AZ29" s="36">
        <v>222</v>
      </c>
      <c r="BA29" s="36">
        <v>302</v>
      </c>
      <c r="BB29" s="37">
        <v>45317</v>
      </c>
      <c r="BC29" s="36" t="s">
        <v>996</v>
      </c>
      <c r="BD29" s="36" t="s">
        <v>997</v>
      </c>
      <c r="BE29" s="36" t="s">
        <v>998</v>
      </c>
      <c r="BI29" s="36">
        <v>22</v>
      </c>
      <c r="BJ29" s="36">
        <v>222</v>
      </c>
      <c r="BK29" s="37">
        <v>45317</v>
      </c>
      <c r="BL29" s="36" t="s">
        <v>538</v>
      </c>
      <c r="BM29" s="36">
        <v>88</v>
      </c>
      <c r="BN29" s="36" t="s">
        <v>539</v>
      </c>
      <c r="BO29" s="36" t="s">
        <v>540</v>
      </c>
      <c r="BS29" s="36">
        <v>22</v>
      </c>
      <c r="BT29" s="36">
        <v>222</v>
      </c>
      <c r="BU29" s="36" t="s">
        <v>541</v>
      </c>
      <c r="BV29" s="37">
        <v>43997</v>
      </c>
      <c r="BW29" s="36" t="s">
        <v>479</v>
      </c>
      <c r="BX29" s="36" t="s">
        <v>1333</v>
      </c>
      <c r="CB29" s="36">
        <v>22</v>
      </c>
      <c r="CC29" s="36">
        <v>222</v>
      </c>
      <c r="CD29" s="36" t="s">
        <v>1334</v>
      </c>
      <c r="CE29" s="36" t="s">
        <v>881</v>
      </c>
      <c r="CF29" s="36" t="s">
        <v>488</v>
      </c>
      <c r="CG29" s="37">
        <v>43997</v>
      </c>
      <c r="CH29" s="37">
        <v>44727</v>
      </c>
      <c r="CI29" s="36" t="s">
        <v>1335</v>
      </c>
      <c r="CL29" s="36">
        <v>22</v>
      </c>
      <c r="CM29" s="36">
        <v>222</v>
      </c>
      <c r="CN29" s="36">
        <v>1022</v>
      </c>
      <c r="CO29" s="36" t="s">
        <v>1336</v>
      </c>
      <c r="CP29" s="54">
        <v>0.9</v>
      </c>
      <c r="CQ29" s="37">
        <v>43997</v>
      </c>
      <c r="CR29" s="36" t="s">
        <v>1337</v>
      </c>
      <c r="CV29" s="36">
        <v>22</v>
      </c>
      <c r="CW29" s="36" t="s">
        <v>1338</v>
      </c>
      <c r="CX29" s="36" t="s">
        <v>1339</v>
      </c>
      <c r="CY29" s="37">
        <v>32065</v>
      </c>
      <c r="CZ29" s="36" t="s">
        <v>495</v>
      </c>
      <c r="DA29" s="36" t="s">
        <v>1340</v>
      </c>
      <c r="DB29" s="36" t="s">
        <v>1341</v>
      </c>
      <c r="DC29" s="36" t="s">
        <v>1342</v>
      </c>
      <c r="DD29" s="36" t="s">
        <v>555</v>
      </c>
      <c r="DG29" s="36">
        <v>22</v>
      </c>
      <c r="DH29" s="36">
        <v>22</v>
      </c>
      <c r="DI29" s="36" t="s">
        <v>556</v>
      </c>
      <c r="DJ29" s="37">
        <v>45327</v>
      </c>
      <c r="DK29" s="36">
        <v>102</v>
      </c>
      <c r="DL29" s="36" t="s">
        <v>501</v>
      </c>
      <c r="DM29" s="36" t="s">
        <v>557</v>
      </c>
      <c r="DQ29" s="36">
        <v>22</v>
      </c>
      <c r="DR29" s="36">
        <v>8</v>
      </c>
      <c r="DS29" s="36" t="s">
        <v>558</v>
      </c>
      <c r="DT29" s="36">
        <v>71</v>
      </c>
      <c r="DU29" s="37">
        <v>45313</v>
      </c>
      <c r="DV29" s="36" t="s">
        <v>503</v>
      </c>
      <c r="DZ29" s="36" t="s">
        <v>1343</v>
      </c>
      <c r="EA29" s="36" t="s">
        <v>1344</v>
      </c>
      <c r="EB29" s="36" t="s">
        <v>1319</v>
      </c>
      <c r="EE29" s="36" t="s">
        <v>1345</v>
      </c>
      <c r="EF29" s="36" t="s">
        <v>1346</v>
      </c>
      <c r="EG29" s="36" t="s">
        <v>1347</v>
      </c>
      <c r="EH29" s="36" t="s">
        <v>664</v>
      </c>
      <c r="EI29" s="36" t="s">
        <v>1348</v>
      </c>
      <c r="EN29" s="36" t="s">
        <v>1349</v>
      </c>
      <c r="EO29" s="36" t="s">
        <v>1350</v>
      </c>
      <c r="EP29" s="36" t="s">
        <v>1351</v>
      </c>
      <c r="EQ29" s="36" t="s">
        <v>983</v>
      </c>
      <c r="ER29" s="37">
        <v>42512</v>
      </c>
      <c r="ES29" s="36" t="s">
        <v>664</v>
      </c>
      <c r="EW29" s="36">
        <v>22</v>
      </c>
      <c r="EX29" s="36" t="s">
        <v>1352</v>
      </c>
      <c r="EY29" s="36" t="s">
        <v>1353</v>
      </c>
      <c r="EZ29" s="36" t="s">
        <v>519</v>
      </c>
      <c r="FA29" s="36" t="s">
        <v>1354</v>
      </c>
      <c r="FB29" s="36" t="s">
        <v>1355</v>
      </c>
      <c r="FC29" s="36" t="s">
        <v>1356</v>
      </c>
      <c r="FD29" s="36">
        <v>5</v>
      </c>
    </row>
    <row r="30" spans="3:182" x14ac:dyDescent="0.2">
      <c r="G30" s="56"/>
      <c r="P30" s="36">
        <v>23</v>
      </c>
      <c r="Q30" s="36">
        <v>123</v>
      </c>
      <c r="R30" s="36">
        <v>180.4</v>
      </c>
      <c r="S30" s="36" t="s">
        <v>584</v>
      </c>
      <c r="T30" s="37">
        <v>44520</v>
      </c>
      <c r="X30" s="36">
        <v>23</v>
      </c>
      <c r="Y30" s="36">
        <v>123</v>
      </c>
      <c r="Z30" s="36" t="s">
        <v>529</v>
      </c>
      <c r="AA30" s="36" t="s">
        <v>1357</v>
      </c>
      <c r="AB30" s="37">
        <v>45000</v>
      </c>
      <c r="AC30" s="37">
        <v>45366</v>
      </c>
      <c r="AF30" s="38">
        <v>23</v>
      </c>
      <c r="AG30" s="39">
        <v>223</v>
      </c>
      <c r="AH30" s="39">
        <v>303</v>
      </c>
      <c r="AI30" s="40">
        <v>44953</v>
      </c>
      <c r="AJ30" s="41">
        <v>0.55208333333333337</v>
      </c>
      <c r="AK30" s="39" t="s">
        <v>587</v>
      </c>
      <c r="AL30" s="39" t="s">
        <v>476</v>
      </c>
      <c r="AO30" s="36">
        <v>23</v>
      </c>
      <c r="AP30" s="36">
        <v>223</v>
      </c>
      <c r="AQ30" s="36">
        <v>303</v>
      </c>
      <c r="AR30" s="36" t="s">
        <v>588</v>
      </c>
      <c r="AS30" s="36" t="s">
        <v>589</v>
      </c>
      <c r="AT30" s="37">
        <v>44953</v>
      </c>
      <c r="AU30" s="37">
        <v>45073</v>
      </c>
      <c r="AV30" s="36" t="s">
        <v>479</v>
      </c>
      <c r="AY30" s="36">
        <v>23</v>
      </c>
      <c r="AZ30" s="36">
        <v>223</v>
      </c>
      <c r="BA30" s="36">
        <v>303</v>
      </c>
      <c r="BB30" s="37">
        <v>45318</v>
      </c>
      <c r="BC30" s="36" t="s">
        <v>535</v>
      </c>
      <c r="BD30" s="36" t="s">
        <v>536</v>
      </c>
      <c r="BE30" s="36" t="s">
        <v>537</v>
      </c>
      <c r="BI30" s="36">
        <v>23</v>
      </c>
      <c r="BJ30" s="36">
        <v>223</v>
      </c>
      <c r="BK30" s="37">
        <v>45318</v>
      </c>
      <c r="BL30" s="36" t="s">
        <v>593</v>
      </c>
      <c r="BM30" s="36">
        <v>195</v>
      </c>
      <c r="BN30" s="36" t="s">
        <v>594</v>
      </c>
      <c r="BO30" s="36" t="s">
        <v>540</v>
      </c>
      <c r="BS30" s="36">
        <v>23</v>
      </c>
      <c r="BT30" s="36">
        <v>223</v>
      </c>
      <c r="BU30" s="36" t="s">
        <v>588</v>
      </c>
      <c r="BV30" s="37">
        <v>43666</v>
      </c>
      <c r="BW30" s="36" t="s">
        <v>479</v>
      </c>
      <c r="BX30" s="36" t="s">
        <v>1358</v>
      </c>
      <c r="CB30" s="36">
        <v>23</v>
      </c>
      <c r="CC30" s="36">
        <v>223</v>
      </c>
      <c r="CD30" s="36" t="s">
        <v>1359</v>
      </c>
      <c r="CE30" s="36" t="s">
        <v>743</v>
      </c>
      <c r="CF30" s="36" t="s">
        <v>488</v>
      </c>
      <c r="CG30" s="37">
        <v>43666</v>
      </c>
      <c r="CH30" s="37">
        <v>45127</v>
      </c>
      <c r="CI30" s="36" t="s">
        <v>1360</v>
      </c>
      <c r="CL30" s="36">
        <v>23</v>
      </c>
      <c r="CM30" s="36">
        <v>223</v>
      </c>
      <c r="CN30" s="36">
        <v>1023</v>
      </c>
      <c r="CO30" s="36" t="s">
        <v>1361</v>
      </c>
      <c r="CP30" s="36" t="s">
        <v>1362</v>
      </c>
      <c r="CQ30" s="37">
        <v>43666</v>
      </c>
      <c r="CR30" s="36" t="s">
        <v>492</v>
      </c>
      <c r="CV30" s="36">
        <v>23</v>
      </c>
      <c r="CW30" s="36" t="s">
        <v>1363</v>
      </c>
      <c r="CX30" s="36" t="s">
        <v>1364</v>
      </c>
      <c r="CY30" s="37">
        <v>34283</v>
      </c>
      <c r="CZ30" s="36" t="s">
        <v>551</v>
      </c>
      <c r="DA30" s="36" t="s">
        <v>1365</v>
      </c>
      <c r="DB30" s="36" t="s">
        <v>1366</v>
      </c>
      <c r="DC30" s="36" t="s">
        <v>1367</v>
      </c>
      <c r="DD30" s="36" t="s">
        <v>605</v>
      </c>
      <c r="DG30" s="36">
        <v>23</v>
      </c>
      <c r="DH30" s="36">
        <v>23</v>
      </c>
      <c r="DI30" s="36" t="s">
        <v>606</v>
      </c>
      <c r="DJ30" s="37">
        <v>45328</v>
      </c>
      <c r="DK30" s="36">
        <v>103</v>
      </c>
      <c r="DL30" s="36" t="s">
        <v>528</v>
      </c>
      <c r="DM30" s="36" t="s">
        <v>607</v>
      </c>
      <c r="DQ30" s="36">
        <v>23</v>
      </c>
      <c r="DR30" s="36">
        <v>8</v>
      </c>
      <c r="DS30" s="36" t="s">
        <v>608</v>
      </c>
      <c r="DT30" s="36">
        <v>98.8</v>
      </c>
      <c r="DU30" s="37">
        <v>45313</v>
      </c>
      <c r="DV30" s="36" t="s">
        <v>503</v>
      </c>
      <c r="DZ30" s="36" t="s">
        <v>1368</v>
      </c>
      <c r="EA30" s="36" t="s">
        <v>1369</v>
      </c>
      <c r="EB30" s="36" t="s">
        <v>1319</v>
      </c>
      <c r="EE30" s="36" t="s">
        <v>1370</v>
      </c>
      <c r="EF30" s="36" t="s">
        <v>1371</v>
      </c>
      <c r="EG30" s="36" t="s">
        <v>1372</v>
      </c>
      <c r="EH30" s="36" t="s">
        <v>713</v>
      </c>
      <c r="EI30" s="36" t="s">
        <v>1373</v>
      </c>
      <c r="EN30" s="36" t="s">
        <v>1374</v>
      </c>
      <c r="EO30" s="36" t="s">
        <v>1375</v>
      </c>
      <c r="EP30" s="36" t="s">
        <v>1376</v>
      </c>
      <c r="EQ30" s="36" t="s">
        <v>750</v>
      </c>
      <c r="ER30" s="37">
        <v>44121</v>
      </c>
      <c r="ES30" s="36" t="s">
        <v>713</v>
      </c>
      <c r="EW30" s="36">
        <v>23</v>
      </c>
      <c r="EX30" s="36" t="s">
        <v>1377</v>
      </c>
      <c r="EY30" s="36" t="s">
        <v>1378</v>
      </c>
      <c r="EZ30" s="36" t="s">
        <v>519</v>
      </c>
      <c r="FA30" s="36" t="s">
        <v>564</v>
      </c>
      <c r="FB30" s="36" t="s">
        <v>1379</v>
      </c>
      <c r="FC30" s="36" t="s">
        <v>1380</v>
      </c>
      <c r="FD30" s="36">
        <v>10</v>
      </c>
    </row>
    <row r="31" spans="3:182" ht="17" x14ac:dyDescent="0.25">
      <c r="G31" s="57"/>
      <c r="P31" s="36">
        <v>24</v>
      </c>
      <c r="Q31" s="36">
        <v>124</v>
      </c>
      <c r="R31" s="36">
        <v>320.5</v>
      </c>
      <c r="S31" s="36" t="s">
        <v>472</v>
      </c>
      <c r="T31" s="37">
        <v>44494</v>
      </c>
      <c r="X31" s="36">
        <v>24</v>
      </c>
      <c r="Y31" s="36">
        <v>124</v>
      </c>
      <c r="Z31" s="36" t="s">
        <v>585</v>
      </c>
      <c r="AA31" s="36" t="s">
        <v>1381</v>
      </c>
      <c r="AB31" s="37">
        <v>45036</v>
      </c>
      <c r="AC31" s="37">
        <v>45402</v>
      </c>
      <c r="AF31" s="38">
        <v>24</v>
      </c>
      <c r="AG31" s="39">
        <v>224</v>
      </c>
      <c r="AH31" s="39">
        <v>304</v>
      </c>
      <c r="AI31" s="40">
        <v>44954</v>
      </c>
      <c r="AJ31" s="41">
        <v>0.5</v>
      </c>
      <c r="AK31" s="39" t="s">
        <v>500</v>
      </c>
      <c r="AL31" s="39" t="s">
        <v>637</v>
      </c>
      <c r="AO31" s="36">
        <v>24</v>
      </c>
      <c r="AP31" s="36">
        <v>224</v>
      </c>
      <c r="AQ31" s="36">
        <v>304</v>
      </c>
      <c r="AR31" s="36" t="s">
        <v>638</v>
      </c>
      <c r="AS31" s="36" t="s">
        <v>639</v>
      </c>
      <c r="AT31" s="37">
        <v>44954</v>
      </c>
      <c r="AU31" s="37">
        <v>45135</v>
      </c>
      <c r="AV31" s="36" t="s">
        <v>479</v>
      </c>
      <c r="AY31" s="36">
        <v>24</v>
      </c>
      <c r="AZ31" s="36">
        <v>224</v>
      </c>
      <c r="BA31" s="36">
        <v>304</v>
      </c>
      <c r="BB31" s="37">
        <v>45319</v>
      </c>
      <c r="BC31" s="36" t="s">
        <v>640</v>
      </c>
      <c r="BD31" s="36" t="s">
        <v>641</v>
      </c>
      <c r="BE31" s="36" t="s">
        <v>639</v>
      </c>
      <c r="BI31" s="36">
        <v>24</v>
      </c>
      <c r="BJ31" s="36">
        <v>224</v>
      </c>
      <c r="BK31" s="37">
        <v>45319</v>
      </c>
      <c r="BL31" s="36" t="s">
        <v>642</v>
      </c>
      <c r="BM31" s="36">
        <v>2.5</v>
      </c>
      <c r="BN31" s="36" t="s">
        <v>643</v>
      </c>
      <c r="BO31" s="36" t="s">
        <v>644</v>
      </c>
      <c r="BS31" s="36">
        <v>24</v>
      </c>
      <c r="BT31" s="36">
        <v>224</v>
      </c>
      <c r="BU31" s="36" t="s">
        <v>645</v>
      </c>
      <c r="BV31" s="37">
        <v>44073</v>
      </c>
      <c r="BW31" s="36" t="s">
        <v>479</v>
      </c>
      <c r="BX31" s="36" t="s">
        <v>1382</v>
      </c>
      <c r="CB31" s="36">
        <v>24</v>
      </c>
      <c r="CC31" s="36">
        <v>224</v>
      </c>
      <c r="CD31" s="36" t="s">
        <v>1383</v>
      </c>
      <c r="CE31" s="36" t="s">
        <v>1384</v>
      </c>
      <c r="CF31" s="36" t="s">
        <v>488</v>
      </c>
      <c r="CG31" s="37">
        <v>44073</v>
      </c>
      <c r="CH31" s="37">
        <v>44803</v>
      </c>
      <c r="CI31" s="36" t="s">
        <v>1385</v>
      </c>
      <c r="CL31" s="36">
        <v>24</v>
      </c>
      <c r="CM31" s="36">
        <v>224</v>
      </c>
      <c r="CN31" s="36">
        <v>1024</v>
      </c>
      <c r="CO31" s="36" t="s">
        <v>1386</v>
      </c>
      <c r="CP31" s="36" t="s">
        <v>1387</v>
      </c>
      <c r="CQ31" s="37">
        <v>44073</v>
      </c>
      <c r="CR31" s="36" t="s">
        <v>548</v>
      </c>
      <c r="CV31" s="36">
        <v>24</v>
      </c>
      <c r="CW31" s="36" t="s">
        <v>1388</v>
      </c>
      <c r="CX31" s="36" t="s">
        <v>1389</v>
      </c>
      <c r="CY31" s="37">
        <v>29945</v>
      </c>
      <c r="CZ31" s="36" t="s">
        <v>495</v>
      </c>
      <c r="DA31" s="36" t="s">
        <v>1390</v>
      </c>
      <c r="DB31" s="36" t="s">
        <v>1391</v>
      </c>
      <c r="DC31" s="36" t="s">
        <v>1392</v>
      </c>
      <c r="DD31" s="36" t="s">
        <v>654</v>
      </c>
      <c r="DG31" s="36">
        <v>24</v>
      </c>
      <c r="DH31" s="36">
        <v>24</v>
      </c>
      <c r="DI31" s="36" t="s">
        <v>655</v>
      </c>
      <c r="DJ31" s="37">
        <v>45329</v>
      </c>
      <c r="DK31" s="36">
        <v>104</v>
      </c>
      <c r="DL31" s="36" t="s">
        <v>501</v>
      </c>
      <c r="DM31" s="36" t="s">
        <v>656</v>
      </c>
      <c r="DQ31" s="36">
        <v>24</v>
      </c>
      <c r="DR31" s="36">
        <v>9</v>
      </c>
      <c r="DS31" s="36" t="s">
        <v>490</v>
      </c>
      <c r="DT31" s="36" t="s">
        <v>1393</v>
      </c>
      <c r="DU31" s="37">
        <v>45314</v>
      </c>
      <c r="DV31" s="36" t="s">
        <v>477</v>
      </c>
      <c r="DZ31" s="36" t="s">
        <v>1394</v>
      </c>
      <c r="EA31" s="36" t="s">
        <v>1395</v>
      </c>
      <c r="EB31" s="36" t="s">
        <v>1319</v>
      </c>
      <c r="EE31" s="36" t="s">
        <v>1396</v>
      </c>
      <c r="EF31" s="36" t="s">
        <v>1397</v>
      </c>
      <c r="EG31" s="36" t="s">
        <v>1398</v>
      </c>
      <c r="EH31" s="36" t="s">
        <v>757</v>
      </c>
      <c r="EI31" s="36" t="s">
        <v>1399</v>
      </c>
      <c r="EN31" s="36" t="s">
        <v>1400</v>
      </c>
      <c r="EO31" s="36" t="s">
        <v>1401</v>
      </c>
      <c r="EP31" s="36" t="s">
        <v>1402</v>
      </c>
      <c r="EQ31" s="36" t="s">
        <v>1403</v>
      </c>
      <c r="ER31" s="37">
        <v>43453</v>
      </c>
      <c r="ES31" s="36" t="s">
        <v>757</v>
      </c>
      <c r="EW31" s="36">
        <v>24</v>
      </c>
      <c r="EX31" s="36" t="s">
        <v>1404</v>
      </c>
      <c r="EY31" s="36" t="s">
        <v>1405</v>
      </c>
      <c r="EZ31" s="36" t="s">
        <v>519</v>
      </c>
      <c r="FA31" s="36" t="s">
        <v>1406</v>
      </c>
      <c r="FB31" s="36" t="s">
        <v>1407</v>
      </c>
      <c r="FC31" s="36" t="s">
        <v>1408</v>
      </c>
      <c r="FD31" s="36">
        <v>16</v>
      </c>
    </row>
    <row r="32" spans="3:182" ht="17" x14ac:dyDescent="0.25">
      <c r="C32" s="57"/>
      <c r="D32" s="57"/>
      <c r="E32" s="57"/>
      <c r="F32" s="57"/>
      <c r="G32" s="57"/>
      <c r="H32" s="57"/>
      <c r="I32" s="57"/>
      <c r="J32" s="57"/>
      <c r="K32" s="57"/>
      <c r="P32" s="36">
        <v>25</v>
      </c>
      <c r="Q32" s="36">
        <v>125</v>
      </c>
      <c r="R32" s="36">
        <v>260.7</v>
      </c>
      <c r="S32" s="36" t="s">
        <v>528</v>
      </c>
      <c r="T32" s="37">
        <v>44444</v>
      </c>
      <c r="X32" s="36">
        <v>25</v>
      </c>
      <c r="Y32" s="36">
        <v>125</v>
      </c>
      <c r="Z32" s="36" t="s">
        <v>635</v>
      </c>
      <c r="AA32" s="36" t="s">
        <v>1409</v>
      </c>
      <c r="AB32" s="37">
        <v>44936</v>
      </c>
      <c r="AC32" s="37">
        <v>45301</v>
      </c>
      <c r="AF32" s="38">
        <v>25</v>
      </c>
      <c r="AG32" s="39">
        <v>225</v>
      </c>
      <c r="AH32" s="39">
        <v>305</v>
      </c>
      <c r="AI32" s="40">
        <v>44955</v>
      </c>
      <c r="AJ32" s="41">
        <v>0.60416666666666663</v>
      </c>
      <c r="AK32" s="39" t="s">
        <v>685</v>
      </c>
      <c r="AL32" s="39" t="s">
        <v>476</v>
      </c>
      <c r="AO32" s="36">
        <v>25</v>
      </c>
      <c r="AP32" s="36">
        <v>225</v>
      </c>
      <c r="AQ32" s="36">
        <v>305</v>
      </c>
      <c r="AR32" s="36" t="s">
        <v>686</v>
      </c>
      <c r="AS32" s="36" t="s">
        <v>687</v>
      </c>
      <c r="AT32" s="37">
        <v>44955</v>
      </c>
      <c r="AU32" s="37">
        <v>45106</v>
      </c>
      <c r="AV32" s="36" t="s">
        <v>479</v>
      </c>
      <c r="AY32" s="36">
        <v>25</v>
      </c>
      <c r="AZ32" s="36">
        <v>225</v>
      </c>
      <c r="BA32" s="36">
        <v>305</v>
      </c>
      <c r="BB32" s="37">
        <v>45320</v>
      </c>
      <c r="BC32" s="36" t="s">
        <v>734</v>
      </c>
      <c r="BD32" s="36" t="s">
        <v>831</v>
      </c>
      <c r="BE32" s="36" t="s">
        <v>832</v>
      </c>
      <c r="BI32" s="36">
        <v>25</v>
      </c>
      <c r="BJ32" s="36">
        <v>225</v>
      </c>
      <c r="BK32" s="37">
        <v>45320</v>
      </c>
      <c r="BL32" s="36" t="s">
        <v>691</v>
      </c>
      <c r="BM32" s="36">
        <v>28</v>
      </c>
      <c r="BN32" s="36" t="s">
        <v>692</v>
      </c>
      <c r="BO32" s="36" t="s">
        <v>693</v>
      </c>
      <c r="BS32" s="36">
        <v>25</v>
      </c>
      <c r="BT32" s="36">
        <v>225</v>
      </c>
      <c r="BU32" s="36" t="s">
        <v>638</v>
      </c>
      <c r="BV32" s="37">
        <v>43355</v>
      </c>
      <c r="BW32" s="36" t="s">
        <v>479</v>
      </c>
      <c r="BX32" s="36" t="s">
        <v>1410</v>
      </c>
      <c r="CB32" s="36">
        <v>25</v>
      </c>
      <c r="CC32" s="36">
        <v>225</v>
      </c>
      <c r="CD32" s="36" t="s">
        <v>1411</v>
      </c>
      <c r="CE32" s="36" t="s">
        <v>1001</v>
      </c>
      <c r="CF32" s="36" t="s">
        <v>488</v>
      </c>
      <c r="CG32" s="37">
        <v>43355</v>
      </c>
      <c r="CH32" s="37">
        <v>45181</v>
      </c>
      <c r="CI32" s="36" t="s">
        <v>1412</v>
      </c>
      <c r="CL32" s="36">
        <v>25</v>
      </c>
      <c r="CM32" s="36">
        <v>225</v>
      </c>
      <c r="CN32" s="36">
        <v>1025</v>
      </c>
      <c r="CO32" s="36" t="s">
        <v>1413</v>
      </c>
      <c r="CP32" s="36" t="s">
        <v>1414</v>
      </c>
      <c r="CQ32" s="37">
        <v>43355</v>
      </c>
      <c r="CR32" s="36" t="s">
        <v>601</v>
      </c>
      <c r="CV32" s="36">
        <v>25</v>
      </c>
      <c r="CW32" s="36" t="s">
        <v>1415</v>
      </c>
      <c r="CX32" s="36" t="s">
        <v>1416</v>
      </c>
      <c r="CY32" s="37">
        <v>31417</v>
      </c>
      <c r="CZ32" s="36" t="s">
        <v>551</v>
      </c>
      <c r="DA32" s="36" t="s">
        <v>1417</v>
      </c>
      <c r="DB32" s="36" t="s">
        <v>1418</v>
      </c>
      <c r="DC32" s="36" t="s">
        <v>1419</v>
      </c>
      <c r="DD32" s="36" t="s">
        <v>705</v>
      </c>
      <c r="DG32" s="36">
        <v>25</v>
      </c>
      <c r="DH32" s="36">
        <v>25</v>
      </c>
      <c r="DI32" s="36" t="s">
        <v>706</v>
      </c>
      <c r="DJ32" s="37">
        <v>45330</v>
      </c>
      <c r="DK32" s="36">
        <v>105</v>
      </c>
      <c r="DL32" s="36" t="s">
        <v>501</v>
      </c>
      <c r="DM32" s="36" t="s">
        <v>707</v>
      </c>
      <c r="DQ32" s="36">
        <v>25</v>
      </c>
      <c r="DR32" s="36">
        <v>9</v>
      </c>
      <c r="DS32" s="36" t="s">
        <v>558</v>
      </c>
      <c r="DT32" s="36">
        <v>82</v>
      </c>
      <c r="DU32" s="37">
        <v>45314</v>
      </c>
      <c r="DV32" s="36" t="s">
        <v>503</v>
      </c>
      <c r="DZ32" s="36" t="s">
        <v>1420</v>
      </c>
      <c r="EA32" s="36" t="s">
        <v>1421</v>
      </c>
      <c r="EB32" s="36" t="s">
        <v>1319</v>
      </c>
      <c r="EE32" s="36" t="s">
        <v>1422</v>
      </c>
      <c r="EF32" s="36" t="s">
        <v>1423</v>
      </c>
      <c r="EG32" s="36" t="s">
        <v>1424</v>
      </c>
      <c r="EH32" s="36" t="s">
        <v>808</v>
      </c>
      <c r="EI32" s="36" t="s">
        <v>1425</v>
      </c>
      <c r="EN32" s="36" t="s">
        <v>1426</v>
      </c>
      <c r="EO32" s="36" t="s">
        <v>1427</v>
      </c>
      <c r="EP32" s="36" t="s">
        <v>1428</v>
      </c>
      <c r="EQ32" s="36" t="s">
        <v>1429</v>
      </c>
      <c r="ER32" s="37">
        <v>43476</v>
      </c>
      <c r="ES32" s="36" t="s">
        <v>808</v>
      </c>
      <c r="EW32" s="36">
        <v>25</v>
      </c>
      <c r="EX32" s="36" t="s">
        <v>1430</v>
      </c>
      <c r="EY32" s="36" t="s">
        <v>1431</v>
      </c>
      <c r="EZ32" s="36" t="s">
        <v>519</v>
      </c>
      <c r="FA32" s="36" t="s">
        <v>1432</v>
      </c>
      <c r="FB32" s="36" t="s">
        <v>1433</v>
      </c>
      <c r="FC32" s="36" t="s">
        <v>1434</v>
      </c>
      <c r="FD32" s="36">
        <v>9</v>
      </c>
    </row>
    <row r="33" spans="3:160" ht="17" x14ac:dyDescent="0.25">
      <c r="G33" s="57"/>
      <c r="P33" s="36">
        <v>26</v>
      </c>
      <c r="Q33" s="36">
        <v>126</v>
      </c>
      <c r="R33" s="36">
        <v>90</v>
      </c>
      <c r="S33" s="36" t="s">
        <v>472</v>
      </c>
      <c r="T33" s="37">
        <v>44438</v>
      </c>
      <c r="X33" s="36">
        <v>26</v>
      </c>
      <c r="Y33" s="36">
        <v>126</v>
      </c>
      <c r="Z33" s="36" t="s">
        <v>683</v>
      </c>
      <c r="AA33" s="36" t="s">
        <v>1435</v>
      </c>
      <c r="AB33" s="37">
        <v>45061</v>
      </c>
      <c r="AC33" s="37">
        <v>45427</v>
      </c>
      <c r="AF33" s="38">
        <v>26</v>
      </c>
      <c r="AG33" s="39">
        <v>226</v>
      </c>
      <c r="AH33" s="39">
        <v>306</v>
      </c>
      <c r="AI33" s="40">
        <v>44956</v>
      </c>
      <c r="AJ33" s="41">
        <v>0.36458333333333331</v>
      </c>
      <c r="AK33" s="39" t="s">
        <v>734</v>
      </c>
      <c r="AL33" s="39" t="s">
        <v>476</v>
      </c>
      <c r="AO33" s="36">
        <v>26</v>
      </c>
      <c r="AP33" s="36">
        <v>226</v>
      </c>
      <c r="AQ33" s="36">
        <v>306</v>
      </c>
      <c r="AR33" s="36" t="s">
        <v>735</v>
      </c>
      <c r="AS33" s="36" t="s">
        <v>736</v>
      </c>
      <c r="AT33" s="37">
        <v>44956</v>
      </c>
      <c r="AU33" s="37">
        <v>45168</v>
      </c>
      <c r="AV33" s="36" t="s">
        <v>501</v>
      </c>
      <c r="AY33" s="36">
        <v>26</v>
      </c>
      <c r="AZ33" s="36">
        <v>226</v>
      </c>
      <c r="BA33" s="36">
        <v>306</v>
      </c>
      <c r="BB33" s="37">
        <v>45321</v>
      </c>
      <c r="BC33" s="36" t="s">
        <v>1131</v>
      </c>
      <c r="BD33" s="36" t="s">
        <v>1132</v>
      </c>
      <c r="BE33" s="36" t="s">
        <v>1133</v>
      </c>
      <c r="BI33" s="36">
        <v>26</v>
      </c>
      <c r="BJ33" s="36">
        <v>226</v>
      </c>
      <c r="BK33" s="37">
        <v>45321</v>
      </c>
      <c r="BL33" s="36" t="s">
        <v>738</v>
      </c>
      <c r="BM33" s="36" t="s">
        <v>739</v>
      </c>
      <c r="BN33" s="36" t="s">
        <v>739</v>
      </c>
      <c r="BO33" s="36" t="s">
        <v>740</v>
      </c>
      <c r="BS33" s="36">
        <v>26</v>
      </c>
      <c r="BT33" s="36">
        <v>226</v>
      </c>
      <c r="BU33" s="36" t="s">
        <v>735</v>
      </c>
      <c r="BV33" s="37">
        <v>44201</v>
      </c>
      <c r="BW33" s="36" t="s">
        <v>479</v>
      </c>
      <c r="BX33" s="36" t="s">
        <v>1436</v>
      </c>
      <c r="CB33" s="36">
        <v>26</v>
      </c>
      <c r="CC33" s="36">
        <v>226</v>
      </c>
      <c r="CD33" s="36" t="s">
        <v>1437</v>
      </c>
      <c r="CE33" s="36" t="s">
        <v>1067</v>
      </c>
      <c r="CF33" s="36" t="s">
        <v>488</v>
      </c>
      <c r="CG33" s="37">
        <v>44201</v>
      </c>
      <c r="CH33" s="37">
        <v>44931</v>
      </c>
      <c r="CI33" s="36" t="s">
        <v>1438</v>
      </c>
      <c r="CL33" s="36">
        <v>26</v>
      </c>
      <c r="CM33" s="36">
        <v>226</v>
      </c>
      <c r="CN33" s="36">
        <v>1026</v>
      </c>
      <c r="CO33" s="36" t="s">
        <v>1439</v>
      </c>
      <c r="CP33" s="36" t="s">
        <v>1440</v>
      </c>
      <c r="CQ33" s="37">
        <v>44201</v>
      </c>
      <c r="CR33" s="36" t="s">
        <v>1441</v>
      </c>
      <c r="CV33" s="36">
        <v>26</v>
      </c>
      <c r="CW33" s="36" t="s">
        <v>1442</v>
      </c>
      <c r="CX33" s="36" t="s">
        <v>1443</v>
      </c>
      <c r="CY33" s="37">
        <v>33654</v>
      </c>
      <c r="CZ33" s="36" t="s">
        <v>495</v>
      </c>
      <c r="DA33" s="36" t="s">
        <v>1444</v>
      </c>
      <c r="DB33" s="36" t="s">
        <v>1445</v>
      </c>
      <c r="DC33" s="36" t="s">
        <v>1446</v>
      </c>
      <c r="DD33" s="36" t="s">
        <v>748</v>
      </c>
      <c r="DG33" s="36">
        <v>26</v>
      </c>
      <c r="DH33" s="36">
        <v>26</v>
      </c>
      <c r="DI33" s="36" t="s">
        <v>639</v>
      </c>
      <c r="DJ33" s="37">
        <v>45331</v>
      </c>
      <c r="DK33" s="36">
        <v>106</v>
      </c>
      <c r="DL33" s="36" t="s">
        <v>749</v>
      </c>
      <c r="DM33" s="36" t="s">
        <v>750</v>
      </c>
      <c r="DQ33" s="36">
        <v>26</v>
      </c>
      <c r="DR33" s="36">
        <v>9</v>
      </c>
      <c r="DS33" s="36" t="s">
        <v>608</v>
      </c>
      <c r="DT33" s="36">
        <v>100.5</v>
      </c>
      <c r="DU33" s="37">
        <v>45314</v>
      </c>
      <c r="DV33" s="36" t="s">
        <v>535</v>
      </c>
      <c r="DZ33" s="36" t="s">
        <v>1447</v>
      </c>
      <c r="EA33" s="36" t="s">
        <v>1448</v>
      </c>
      <c r="EB33" s="36" t="s">
        <v>1319</v>
      </c>
      <c r="EE33" s="36" t="s">
        <v>1449</v>
      </c>
      <c r="EF33" s="36" t="s">
        <v>1450</v>
      </c>
      <c r="EG33" s="36" t="s">
        <v>1223</v>
      </c>
      <c r="EH33" s="36" t="s">
        <v>851</v>
      </c>
      <c r="EI33" s="36" t="s">
        <v>1451</v>
      </c>
      <c r="EN33" s="36" t="s">
        <v>1452</v>
      </c>
      <c r="EO33" s="36" t="s">
        <v>1453</v>
      </c>
      <c r="EP33" s="36" t="s">
        <v>1454</v>
      </c>
      <c r="EQ33" s="36" t="s">
        <v>1455</v>
      </c>
      <c r="ER33" s="37">
        <v>44044</v>
      </c>
      <c r="ES33" s="36" t="s">
        <v>851</v>
      </c>
      <c r="EW33" s="36">
        <v>26</v>
      </c>
      <c r="EX33" s="36" t="s">
        <v>1456</v>
      </c>
      <c r="EY33" s="36" t="s">
        <v>1457</v>
      </c>
      <c r="EZ33" s="36" t="s">
        <v>519</v>
      </c>
      <c r="FA33" s="36" t="s">
        <v>1458</v>
      </c>
      <c r="FB33" s="36" t="s">
        <v>1459</v>
      </c>
      <c r="FC33" s="36" t="s">
        <v>1460</v>
      </c>
      <c r="FD33" s="36">
        <v>15</v>
      </c>
    </row>
    <row r="34" spans="3:160" ht="17" x14ac:dyDescent="0.25">
      <c r="G34" s="57"/>
      <c r="P34" s="36">
        <v>27</v>
      </c>
      <c r="Q34" s="36">
        <v>127</v>
      </c>
      <c r="R34" s="36">
        <v>120.8</v>
      </c>
      <c r="S34" s="36" t="s">
        <v>584</v>
      </c>
      <c r="T34" s="37">
        <v>44387</v>
      </c>
      <c r="X34" s="36">
        <v>27</v>
      </c>
      <c r="Y34" s="36">
        <v>127</v>
      </c>
      <c r="Z34" s="36" t="s">
        <v>777</v>
      </c>
      <c r="AA34" s="36" t="s">
        <v>1461</v>
      </c>
      <c r="AB34" s="37">
        <v>45107</v>
      </c>
      <c r="AC34" s="37">
        <v>45473</v>
      </c>
      <c r="AF34" s="38">
        <v>27</v>
      </c>
      <c r="AG34" s="39">
        <v>227</v>
      </c>
      <c r="AH34" s="39">
        <v>307</v>
      </c>
      <c r="AI34" s="40">
        <v>44957</v>
      </c>
      <c r="AJ34" s="41">
        <v>0.54166666666666663</v>
      </c>
      <c r="AK34" s="39" t="s">
        <v>779</v>
      </c>
      <c r="AL34" s="39" t="s">
        <v>780</v>
      </c>
      <c r="AO34" s="36">
        <v>27</v>
      </c>
      <c r="AP34" s="36">
        <v>227</v>
      </c>
      <c r="AQ34" s="36">
        <v>307</v>
      </c>
      <c r="AR34" s="36" t="s">
        <v>781</v>
      </c>
      <c r="AS34" s="36" t="s">
        <v>782</v>
      </c>
      <c r="AT34" s="37">
        <v>44957</v>
      </c>
      <c r="AU34" s="37">
        <v>45077</v>
      </c>
      <c r="AV34" s="36" t="s">
        <v>479</v>
      </c>
      <c r="AY34" s="36">
        <v>27</v>
      </c>
      <c r="AZ34" s="36">
        <v>227</v>
      </c>
      <c r="BA34" s="36">
        <v>307</v>
      </c>
      <c r="BB34" s="37">
        <v>45322</v>
      </c>
      <c r="BC34" s="36" t="s">
        <v>1171</v>
      </c>
      <c r="BD34" s="36" t="s">
        <v>533</v>
      </c>
      <c r="BE34" s="36" t="s">
        <v>1172</v>
      </c>
      <c r="BI34" s="36">
        <v>27</v>
      </c>
      <c r="BJ34" s="36">
        <v>227</v>
      </c>
      <c r="BK34" s="37">
        <v>45322</v>
      </c>
      <c r="BL34" s="36" t="s">
        <v>785</v>
      </c>
      <c r="BM34" s="36">
        <v>1</v>
      </c>
      <c r="BN34" s="36" t="s">
        <v>786</v>
      </c>
      <c r="BO34" s="36" t="s">
        <v>540</v>
      </c>
      <c r="BS34" s="36">
        <v>27</v>
      </c>
      <c r="BT34" s="36">
        <v>227</v>
      </c>
      <c r="BU34" s="36" t="s">
        <v>787</v>
      </c>
      <c r="BV34" s="37">
        <v>43820</v>
      </c>
      <c r="BW34" s="36" t="s">
        <v>479</v>
      </c>
      <c r="BX34" s="36" t="s">
        <v>1462</v>
      </c>
      <c r="CB34" s="36">
        <v>27</v>
      </c>
      <c r="CC34" s="36">
        <v>227</v>
      </c>
      <c r="CD34" s="36" t="s">
        <v>1463</v>
      </c>
      <c r="CE34" s="36" t="s">
        <v>1464</v>
      </c>
      <c r="CF34" s="36" t="s">
        <v>488</v>
      </c>
      <c r="CG34" s="37">
        <v>43820</v>
      </c>
      <c r="CH34" s="37">
        <v>44916</v>
      </c>
      <c r="CI34" s="36" t="s">
        <v>1465</v>
      </c>
      <c r="CL34" s="36">
        <v>27</v>
      </c>
      <c r="CM34" s="36">
        <v>227</v>
      </c>
      <c r="CN34" s="36">
        <v>1027</v>
      </c>
      <c r="CO34" s="36" t="s">
        <v>1466</v>
      </c>
      <c r="CP34" s="36">
        <v>8</v>
      </c>
      <c r="CQ34" s="37">
        <v>43820</v>
      </c>
      <c r="CR34" s="36" t="s">
        <v>1467</v>
      </c>
      <c r="CV34" s="36">
        <v>27</v>
      </c>
      <c r="CW34" s="36" t="s">
        <v>1116</v>
      </c>
      <c r="CX34" s="36" t="s">
        <v>1468</v>
      </c>
      <c r="CY34" s="37">
        <v>32582</v>
      </c>
      <c r="CZ34" s="36" t="s">
        <v>551</v>
      </c>
      <c r="DA34" s="36" t="s">
        <v>1469</v>
      </c>
      <c r="DB34" s="36" t="s">
        <v>1470</v>
      </c>
      <c r="DC34" s="36" t="s">
        <v>1471</v>
      </c>
      <c r="DD34" s="36" t="s">
        <v>799</v>
      </c>
      <c r="DG34" s="36">
        <v>27</v>
      </c>
      <c r="DH34" s="36">
        <v>27</v>
      </c>
      <c r="DI34" s="36" t="s">
        <v>800</v>
      </c>
      <c r="DJ34" s="37">
        <v>45332</v>
      </c>
      <c r="DK34" s="36">
        <v>107</v>
      </c>
      <c r="DL34" s="36" t="s">
        <v>501</v>
      </c>
      <c r="DM34" s="36" t="s">
        <v>801</v>
      </c>
      <c r="DQ34" s="36">
        <v>27</v>
      </c>
      <c r="DR34" s="36">
        <v>10</v>
      </c>
      <c r="DS34" s="36" t="s">
        <v>490</v>
      </c>
      <c r="DT34" s="36" t="s">
        <v>491</v>
      </c>
      <c r="DU34" s="37">
        <v>45315</v>
      </c>
      <c r="DV34" s="36" t="s">
        <v>503</v>
      </c>
      <c r="DZ34" s="36" t="s">
        <v>1472</v>
      </c>
      <c r="EA34" s="36" t="s">
        <v>1473</v>
      </c>
      <c r="EB34" s="36" t="s">
        <v>1319</v>
      </c>
      <c r="EE34" s="36" t="s">
        <v>1474</v>
      </c>
      <c r="EF34" s="36" t="s">
        <v>1475</v>
      </c>
      <c r="EG34" s="36" t="s">
        <v>1476</v>
      </c>
      <c r="EH34" s="36" t="s">
        <v>897</v>
      </c>
      <c r="EI34" s="36" t="s">
        <v>1477</v>
      </c>
      <c r="EN34" s="36" t="s">
        <v>1478</v>
      </c>
      <c r="EO34" s="36" t="s">
        <v>1479</v>
      </c>
      <c r="EP34" s="36" t="s">
        <v>1480</v>
      </c>
      <c r="EQ34" s="36" t="s">
        <v>762</v>
      </c>
      <c r="ER34" s="37">
        <v>43059</v>
      </c>
      <c r="ES34" s="36" t="s">
        <v>897</v>
      </c>
      <c r="EW34" s="36">
        <v>27</v>
      </c>
      <c r="EX34" s="36" t="s">
        <v>1481</v>
      </c>
      <c r="EY34" s="36" t="s">
        <v>1468</v>
      </c>
      <c r="EZ34" s="36" t="s">
        <v>519</v>
      </c>
      <c r="FA34" s="36" t="s">
        <v>1482</v>
      </c>
      <c r="FB34" s="36" t="s">
        <v>1483</v>
      </c>
      <c r="FC34" s="36" t="s">
        <v>1484</v>
      </c>
      <c r="FD34" s="36">
        <v>7</v>
      </c>
    </row>
    <row r="35" spans="3:160" ht="17" x14ac:dyDescent="0.25">
      <c r="C35" s="56"/>
      <c r="D35" s="56"/>
      <c r="G35" s="57"/>
      <c r="P35" s="36">
        <v>28</v>
      </c>
      <c r="Q35" s="36">
        <v>128</v>
      </c>
      <c r="R35" s="36">
        <v>400.25</v>
      </c>
      <c r="S35" s="36" t="s">
        <v>472</v>
      </c>
      <c r="T35" s="37">
        <v>44352</v>
      </c>
      <c r="X35" s="36">
        <v>28</v>
      </c>
      <c r="Y35" s="36">
        <v>128</v>
      </c>
      <c r="Z35" s="36" t="s">
        <v>826</v>
      </c>
      <c r="AA35" s="36" t="s">
        <v>1485</v>
      </c>
      <c r="AB35" s="37">
        <v>44990</v>
      </c>
      <c r="AC35" s="37">
        <v>45356</v>
      </c>
      <c r="AF35" s="38">
        <v>28</v>
      </c>
      <c r="AG35" s="39">
        <v>228</v>
      </c>
      <c r="AH35" s="39">
        <v>308</v>
      </c>
      <c r="AI35" s="40">
        <v>44958</v>
      </c>
      <c r="AJ35" s="41">
        <v>0.39583333333333331</v>
      </c>
      <c r="AK35" s="39" t="s">
        <v>828</v>
      </c>
      <c r="AL35" s="39" t="s">
        <v>476</v>
      </c>
      <c r="AO35" s="36">
        <v>28</v>
      </c>
      <c r="AP35" s="36">
        <v>228</v>
      </c>
      <c r="AQ35" s="36">
        <v>308</v>
      </c>
      <c r="AR35" s="36" t="s">
        <v>829</v>
      </c>
      <c r="AS35" s="36" t="s">
        <v>830</v>
      </c>
      <c r="AT35" s="37">
        <v>44958</v>
      </c>
      <c r="AU35" s="37">
        <v>45108</v>
      </c>
      <c r="AV35" s="36" t="s">
        <v>479</v>
      </c>
      <c r="AY35" s="36">
        <v>28</v>
      </c>
      <c r="AZ35" s="36">
        <v>228</v>
      </c>
      <c r="BA35" s="36">
        <v>308</v>
      </c>
      <c r="BB35" s="37">
        <v>45323</v>
      </c>
      <c r="BC35" s="36" t="s">
        <v>1203</v>
      </c>
      <c r="BD35" s="36" t="s">
        <v>1204</v>
      </c>
      <c r="BE35" s="36" t="s">
        <v>1205</v>
      </c>
      <c r="BI35" s="36">
        <v>28</v>
      </c>
      <c r="BJ35" s="36">
        <v>228</v>
      </c>
      <c r="BK35" s="37">
        <v>45323</v>
      </c>
      <c r="BL35" s="36" t="s">
        <v>833</v>
      </c>
      <c r="BM35" s="36" t="s">
        <v>503</v>
      </c>
      <c r="BN35" s="36" t="s">
        <v>503</v>
      </c>
      <c r="BO35" s="36" t="s">
        <v>740</v>
      </c>
      <c r="BS35" s="36">
        <v>28</v>
      </c>
      <c r="BT35" s="36">
        <v>228</v>
      </c>
      <c r="BU35" s="36" t="s">
        <v>686</v>
      </c>
      <c r="BV35" s="37">
        <v>44146</v>
      </c>
      <c r="BW35" s="36" t="s">
        <v>479</v>
      </c>
      <c r="BX35" s="36" t="s">
        <v>1486</v>
      </c>
      <c r="CB35" s="36">
        <v>28</v>
      </c>
      <c r="CC35" s="36">
        <v>228</v>
      </c>
      <c r="CD35" s="36" t="s">
        <v>1487</v>
      </c>
      <c r="CE35" s="36" t="s">
        <v>1488</v>
      </c>
      <c r="CF35" s="36" t="s">
        <v>545</v>
      </c>
      <c r="CG35" s="37">
        <v>44146</v>
      </c>
      <c r="CH35" s="37">
        <v>45241</v>
      </c>
      <c r="CI35" s="36" t="s">
        <v>1489</v>
      </c>
      <c r="CL35" s="36">
        <v>28</v>
      </c>
      <c r="CM35" s="36">
        <v>228</v>
      </c>
      <c r="CN35" s="36">
        <v>1028</v>
      </c>
      <c r="CO35" s="36" t="s">
        <v>1490</v>
      </c>
      <c r="CP35" s="36" t="s">
        <v>1491</v>
      </c>
      <c r="CQ35" s="37">
        <v>44146</v>
      </c>
      <c r="CR35" s="36" t="s">
        <v>1492</v>
      </c>
      <c r="CV35" s="36">
        <v>28</v>
      </c>
      <c r="CW35" s="36" t="s">
        <v>1493</v>
      </c>
      <c r="CX35" s="36" t="s">
        <v>1494</v>
      </c>
      <c r="CY35" s="37">
        <v>34434</v>
      </c>
      <c r="CZ35" s="36" t="s">
        <v>495</v>
      </c>
      <c r="DA35" s="36" t="s">
        <v>1495</v>
      </c>
      <c r="DB35" s="36" t="s">
        <v>1496</v>
      </c>
      <c r="DC35" s="36" t="s">
        <v>1497</v>
      </c>
      <c r="DD35" s="36" t="s">
        <v>844</v>
      </c>
      <c r="DG35" s="36">
        <v>28</v>
      </c>
      <c r="DH35" s="36">
        <v>28</v>
      </c>
      <c r="DI35" s="36" t="s">
        <v>619</v>
      </c>
      <c r="DJ35" s="37">
        <v>45333</v>
      </c>
      <c r="DK35" s="36">
        <v>108</v>
      </c>
      <c r="DL35" s="36" t="s">
        <v>501</v>
      </c>
      <c r="DM35" s="36" t="s">
        <v>845</v>
      </c>
      <c r="DQ35" s="36">
        <v>28</v>
      </c>
      <c r="DR35" s="36">
        <v>10</v>
      </c>
      <c r="DS35" s="36" t="s">
        <v>558</v>
      </c>
      <c r="DT35" s="36">
        <v>72</v>
      </c>
      <c r="DU35" s="37">
        <v>45315</v>
      </c>
      <c r="DV35" s="36" t="s">
        <v>503</v>
      </c>
      <c r="DZ35" s="36" t="s">
        <v>1498</v>
      </c>
      <c r="EA35" s="36" t="s">
        <v>1499</v>
      </c>
      <c r="EB35" s="36" t="s">
        <v>1319</v>
      </c>
      <c r="EE35" s="36" t="s">
        <v>1500</v>
      </c>
      <c r="EF35" s="36" t="s">
        <v>1501</v>
      </c>
      <c r="EG35" s="36" t="s">
        <v>1502</v>
      </c>
      <c r="EH35" s="36" t="s">
        <v>946</v>
      </c>
      <c r="EI35" s="36" t="s">
        <v>1503</v>
      </c>
      <c r="EN35" s="36" t="s">
        <v>1504</v>
      </c>
      <c r="EO35" s="36" t="s">
        <v>1505</v>
      </c>
      <c r="EP35" s="36" t="s">
        <v>1506</v>
      </c>
      <c r="EQ35" s="36" t="s">
        <v>1507</v>
      </c>
      <c r="ER35" s="37">
        <v>44655</v>
      </c>
      <c r="ES35" s="36" t="s">
        <v>946</v>
      </c>
      <c r="EW35" s="36">
        <v>28</v>
      </c>
      <c r="EX35" s="36" t="s">
        <v>1508</v>
      </c>
      <c r="EY35" s="36" t="s">
        <v>1416</v>
      </c>
      <c r="EZ35" s="36" t="s">
        <v>519</v>
      </c>
      <c r="FA35" s="36" t="s">
        <v>1509</v>
      </c>
      <c r="FB35" s="36" t="s">
        <v>1510</v>
      </c>
      <c r="FC35" s="36" t="s">
        <v>1511</v>
      </c>
      <c r="FD35" s="36">
        <v>12</v>
      </c>
    </row>
    <row r="36" spans="3:160" ht="17" x14ac:dyDescent="0.25">
      <c r="C36" s="57"/>
      <c r="G36" s="57"/>
      <c r="P36" s="36">
        <v>29</v>
      </c>
      <c r="Q36" s="36">
        <v>129</v>
      </c>
      <c r="R36" s="36">
        <v>280.89999999999998</v>
      </c>
      <c r="S36" s="36" t="s">
        <v>528</v>
      </c>
      <c r="T36" s="37">
        <v>44331</v>
      </c>
      <c r="X36" s="36">
        <v>29</v>
      </c>
      <c r="Y36" s="36">
        <v>129</v>
      </c>
      <c r="Z36" s="36" t="s">
        <v>868</v>
      </c>
      <c r="AA36" s="36" t="s">
        <v>1512</v>
      </c>
      <c r="AB36" s="37">
        <v>44977</v>
      </c>
      <c r="AC36" s="37">
        <v>45342</v>
      </c>
      <c r="AF36" s="38">
        <v>29</v>
      </c>
      <c r="AG36" s="39">
        <v>229</v>
      </c>
      <c r="AH36" s="39">
        <v>309</v>
      </c>
      <c r="AI36" s="40">
        <v>44959</v>
      </c>
      <c r="AJ36" s="41">
        <v>0.41666666666666669</v>
      </c>
      <c r="AK36" s="39" t="s">
        <v>800</v>
      </c>
      <c r="AL36" s="39" t="s">
        <v>476</v>
      </c>
      <c r="AO36" s="36">
        <v>29</v>
      </c>
      <c r="AP36" s="36">
        <v>229</v>
      </c>
      <c r="AQ36" s="36">
        <v>309</v>
      </c>
      <c r="AR36" s="36" t="s">
        <v>870</v>
      </c>
      <c r="AS36" s="36" t="s">
        <v>871</v>
      </c>
      <c r="AT36" s="37">
        <v>44959</v>
      </c>
      <c r="AU36" s="37">
        <v>45018</v>
      </c>
      <c r="AV36" s="36" t="s">
        <v>501</v>
      </c>
      <c r="AY36" s="36">
        <v>29</v>
      </c>
      <c r="AZ36" s="36">
        <v>229</v>
      </c>
      <c r="BA36" s="36">
        <v>309</v>
      </c>
      <c r="BB36" s="37">
        <v>45324</v>
      </c>
      <c r="BC36" s="36" t="s">
        <v>781</v>
      </c>
      <c r="BD36" s="36" t="s">
        <v>1237</v>
      </c>
      <c r="BE36" s="36" t="s">
        <v>1238</v>
      </c>
      <c r="BI36" s="36">
        <v>29</v>
      </c>
      <c r="BJ36" s="36">
        <v>229</v>
      </c>
      <c r="BK36" s="37">
        <v>45324</v>
      </c>
      <c r="BL36" s="36" t="s">
        <v>875</v>
      </c>
      <c r="BM36" s="36">
        <v>5.8</v>
      </c>
      <c r="BN36" s="36" t="s">
        <v>876</v>
      </c>
      <c r="BO36" s="36" t="s">
        <v>877</v>
      </c>
      <c r="BS36" s="36">
        <v>29</v>
      </c>
      <c r="BT36" s="36">
        <v>229</v>
      </c>
      <c r="BU36" s="36" t="s">
        <v>878</v>
      </c>
      <c r="BV36" s="37">
        <v>44255</v>
      </c>
      <c r="BW36" s="36" t="s">
        <v>479</v>
      </c>
      <c r="BX36" s="36" t="s">
        <v>1513</v>
      </c>
      <c r="CB36" s="36">
        <v>29</v>
      </c>
      <c r="CC36" s="36">
        <v>229</v>
      </c>
      <c r="CD36" s="36" t="s">
        <v>1514</v>
      </c>
      <c r="CE36" s="36" t="s">
        <v>1515</v>
      </c>
      <c r="CF36" s="36" t="s">
        <v>1516</v>
      </c>
      <c r="CG36" s="37">
        <v>44255</v>
      </c>
      <c r="CH36" s="37">
        <v>44985</v>
      </c>
      <c r="CI36" s="36" t="s">
        <v>1517</v>
      </c>
      <c r="CL36" s="36">
        <v>29</v>
      </c>
      <c r="CM36" s="36">
        <v>229</v>
      </c>
      <c r="CN36" s="36">
        <v>1029</v>
      </c>
      <c r="CO36" s="36" t="s">
        <v>1518</v>
      </c>
      <c r="CP36" s="36" t="s">
        <v>1519</v>
      </c>
      <c r="CQ36" s="37">
        <v>44255</v>
      </c>
      <c r="CR36" s="36" t="s">
        <v>1520</v>
      </c>
      <c r="CV36" s="36">
        <v>29</v>
      </c>
      <c r="CW36" s="36" t="s">
        <v>1521</v>
      </c>
      <c r="CX36" s="36" t="s">
        <v>1522</v>
      </c>
      <c r="CY36" s="37">
        <v>30466</v>
      </c>
      <c r="CZ36" s="36" t="s">
        <v>551</v>
      </c>
      <c r="DA36" s="36" t="s">
        <v>1523</v>
      </c>
      <c r="DB36" s="36" t="s">
        <v>1524</v>
      </c>
      <c r="DC36" s="36" t="s">
        <v>1525</v>
      </c>
      <c r="DD36" s="36" t="s">
        <v>889</v>
      </c>
      <c r="DG36" s="36">
        <v>29</v>
      </c>
      <c r="DH36" s="36">
        <v>29</v>
      </c>
      <c r="DI36" s="36" t="s">
        <v>890</v>
      </c>
      <c r="DJ36" s="37">
        <v>45334</v>
      </c>
      <c r="DK36" s="36">
        <v>109</v>
      </c>
      <c r="DL36" s="36" t="s">
        <v>501</v>
      </c>
      <c r="DM36" s="36" t="s">
        <v>891</v>
      </c>
      <c r="DQ36" s="36">
        <v>29</v>
      </c>
      <c r="DR36" s="36">
        <v>10</v>
      </c>
      <c r="DS36" s="36" t="s">
        <v>608</v>
      </c>
      <c r="DT36" s="36">
        <v>98.6</v>
      </c>
      <c r="DU36" s="37">
        <v>45315</v>
      </c>
      <c r="DV36" s="36" t="s">
        <v>503</v>
      </c>
      <c r="DZ36" s="36" t="s">
        <v>1526</v>
      </c>
      <c r="EA36" s="36" t="s">
        <v>1527</v>
      </c>
      <c r="EB36" s="36" t="s">
        <v>1319</v>
      </c>
      <c r="EE36" s="36" t="s">
        <v>1528</v>
      </c>
      <c r="EF36" s="36" t="s">
        <v>1529</v>
      </c>
      <c r="EG36" s="36" t="s">
        <v>1530</v>
      </c>
      <c r="EH36" s="36" t="s">
        <v>564</v>
      </c>
      <c r="EI36" s="36" t="s">
        <v>1531</v>
      </c>
      <c r="EN36" s="36" t="s">
        <v>1532</v>
      </c>
      <c r="EO36" s="36" t="s">
        <v>1533</v>
      </c>
      <c r="EP36" s="36" t="s">
        <v>1534</v>
      </c>
      <c r="EQ36" s="36" t="s">
        <v>1429</v>
      </c>
      <c r="ER36" s="37">
        <v>43736</v>
      </c>
      <c r="ES36" s="36" t="s">
        <v>564</v>
      </c>
      <c r="EW36" s="36">
        <v>29</v>
      </c>
      <c r="EX36" s="36" t="s">
        <v>1535</v>
      </c>
      <c r="EY36" s="36" t="s">
        <v>1339</v>
      </c>
      <c r="EZ36" s="36" t="s">
        <v>519</v>
      </c>
      <c r="FA36" s="36" t="s">
        <v>1536</v>
      </c>
      <c r="FB36" s="36" t="s">
        <v>1537</v>
      </c>
      <c r="FC36" s="36" t="s">
        <v>1538</v>
      </c>
      <c r="FD36" s="36">
        <v>10</v>
      </c>
    </row>
    <row r="37" spans="3:160" ht="17" x14ac:dyDescent="0.25">
      <c r="C37" s="57"/>
      <c r="G37" s="57"/>
      <c r="P37" s="36">
        <v>30</v>
      </c>
      <c r="Q37" s="36">
        <v>130</v>
      </c>
      <c r="R37" s="36">
        <v>70</v>
      </c>
      <c r="S37" s="36" t="s">
        <v>584</v>
      </c>
      <c r="T37" s="37">
        <v>44306</v>
      </c>
      <c r="X37" s="36">
        <v>30</v>
      </c>
      <c r="Y37" s="36">
        <v>130</v>
      </c>
      <c r="Z37" s="36" t="s">
        <v>913</v>
      </c>
      <c r="AA37" s="36" t="s">
        <v>1539</v>
      </c>
      <c r="AB37" s="37">
        <v>45046</v>
      </c>
      <c r="AC37" s="37">
        <v>45412</v>
      </c>
      <c r="AF37" s="38">
        <v>30</v>
      </c>
      <c r="AG37" s="39">
        <v>230</v>
      </c>
      <c r="AH37" s="39">
        <v>310</v>
      </c>
      <c r="AI37" s="40">
        <v>44960</v>
      </c>
      <c r="AJ37" s="41">
        <v>0.625</v>
      </c>
      <c r="AK37" s="39" t="s">
        <v>915</v>
      </c>
      <c r="AL37" s="39" t="s">
        <v>532</v>
      </c>
      <c r="AO37" s="36">
        <v>30</v>
      </c>
      <c r="AP37" s="36">
        <v>230</v>
      </c>
      <c r="AQ37" s="36">
        <v>310</v>
      </c>
      <c r="AR37" s="36" t="s">
        <v>916</v>
      </c>
      <c r="AS37" s="36" t="s">
        <v>917</v>
      </c>
      <c r="AT37" s="37">
        <v>44960</v>
      </c>
      <c r="AU37" s="37">
        <v>45049</v>
      </c>
      <c r="AV37" s="36" t="s">
        <v>479</v>
      </c>
      <c r="AY37" s="36">
        <v>30</v>
      </c>
      <c r="AZ37" s="36">
        <v>230</v>
      </c>
      <c r="BA37" s="36">
        <v>310</v>
      </c>
      <c r="BB37" s="37">
        <v>45325</v>
      </c>
      <c r="BC37" s="36" t="s">
        <v>1273</v>
      </c>
      <c r="BD37" s="36" t="s">
        <v>1274</v>
      </c>
      <c r="BE37" s="36" t="s">
        <v>1275</v>
      </c>
      <c r="BI37" s="36">
        <v>30</v>
      </c>
      <c r="BJ37" s="36">
        <v>230</v>
      </c>
      <c r="BK37" s="37">
        <v>45325</v>
      </c>
      <c r="BL37" s="36" t="s">
        <v>920</v>
      </c>
      <c r="BM37" s="36">
        <v>4</v>
      </c>
      <c r="BN37" s="36" t="s">
        <v>921</v>
      </c>
      <c r="BO37" s="36" t="s">
        <v>922</v>
      </c>
      <c r="BS37" s="36">
        <v>30</v>
      </c>
      <c r="BT37" s="36">
        <v>230</v>
      </c>
      <c r="BU37" s="36" t="s">
        <v>923</v>
      </c>
      <c r="BV37" s="37">
        <v>43383</v>
      </c>
      <c r="BW37" s="36" t="s">
        <v>924</v>
      </c>
      <c r="BX37" s="36" t="s">
        <v>1540</v>
      </c>
      <c r="CB37" s="36">
        <v>30</v>
      </c>
      <c r="CC37" s="36">
        <v>230</v>
      </c>
      <c r="CD37" s="36" t="s">
        <v>1541</v>
      </c>
      <c r="CE37" s="36" t="s">
        <v>1542</v>
      </c>
      <c r="CF37" s="36" t="s">
        <v>488</v>
      </c>
      <c r="CG37" s="37">
        <v>43383</v>
      </c>
      <c r="CH37" s="37">
        <v>45209</v>
      </c>
      <c r="CI37" s="36" t="s">
        <v>1543</v>
      </c>
      <c r="CL37" s="36">
        <v>30</v>
      </c>
      <c r="CM37" s="36">
        <v>230</v>
      </c>
      <c r="CN37" s="36">
        <v>1030</v>
      </c>
      <c r="CO37" s="36" t="s">
        <v>1544</v>
      </c>
      <c r="CP37" s="36" t="s">
        <v>1545</v>
      </c>
      <c r="CQ37" s="37">
        <v>43383</v>
      </c>
      <c r="CR37" s="36" t="s">
        <v>1546</v>
      </c>
      <c r="CV37" s="36">
        <v>30</v>
      </c>
      <c r="CW37" s="36" t="s">
        <v>1547</v>
      </c>
      <c r="CX37" s="36" t="s">
        <v>621</v>
      </c>
      <c r="CY37" s="37">
        <v>29384</v>
      </c>
      <c r="CZ37" s="36" t="s">
        <v>495</v>
      </c>
      <c r="DA37" s="36" t="s">
        <v>1548</v>
      </c>
      <c r="DB37" s="36" t="s">
        <v>1549</v>
      </c>
      <c r="DC37" s="36" t="s">
        <v>1550</v>
      </c>
      <c r="DD37" s="36" t="s">
        <v>937</v>
      </c>
      <c r="DG37" s="36">
        <v>30</v>
      </c>
      <c r="DH37" s="36">
        <v>30</v>
      </c>
      <c r="DI37" s="36" t="s">
        <v>938</v>
      </c>
      <c r="DJ37" s="37">
        <v>45335</v>
      </c>
      <c r="DK37" s="36">
        <v>110</v>
      </c>
      <c r="DL37" s="36" t="s">
        <v>501</v>
      </c>
      <c r="DM37" s="36" t="s">
        <v>939</v>
      </c>
      <c r="DQ37" s="36">
        <v>30</v>
      </c>
      <c r="DR37" s="36">
        <v>11</v>
      </c>
      <c r="DS37" s="36" t="s">
        <v>490</v>
      </c>
      <c r="DT37" s="36" t="s">
        <v>1551</v>
      </c>
      <c r="DU37" s="37">
        <v>45316</v>
      </c>
      <c r="DV37" s="36" t="s">
        <v>503</v>
      </c>
      <c r="DZ37" s="36" t="s">
        <v>1552</v>
      </c>
      <c r="EA37" s="36" t="s">
        <v>1553</v>
      </c>
      <c r="EB37" s="36" t="s">
        <v>1319</v>
      </c>
      <c r="EE37" s="36" t="s">
        <v>1554</v>
      </c>
      <c r="EF37" s="36" t="s">
        <v>1555</v>
      </c>
      <c r="EG37" s="36" t="s">
        <v>1556</v>
      </c>
      <c r="EH37" s="36" t="s">
        <v>614</v>
      </c>
      <c r="EI37" s="36" t="s">
        <v>1557</v>
      </c>
      <c r="EN37" s="36" t="s">
        <v>1558</v>
      </c>
      <c r="EO37" s="36" t="s">
        <v>1559</v>
      </c>
      <c r="EP37" s="36" t="s">
        <v>1560</v>
      </c>
      <c r="EQ37" s="36" t="s">
        <v>1561</v>
      </c>
      <c r="ER37" s="37">
        <v>44365</v>
      </c>
      <c r="ES37" s="36" t="s">
        <v>614</v>
      </c>
      <c r="EW37" s="36">
        <v>30</v>
      </c>
      <c r="EX37" s="36" t="s">
        <v>1562</v>
      </c>
      <c r="EY37" s="36" t="s">
        <v>1364</v>
      </c>
      <c r="EZ37" s="36" t="s">
        <v>519</v>
      </c>
      <c r="FA37" s="36" t="s">
        <v>1563</v>
      </c>
      <c r="FB37" s="36" t="s">
        <v>1564</v>
      </c>
      <c r="FC37" s="36" t="s">
        <v>1565</v>
      </c>
      <c r="FD37" s="36">
        <v>8</v>
      </c>
    </row>
    <row r="38" spans="3:160" ht="17" x14ac:dyDescent="0.25">
      <c r="C38" s="57"/>
      <c r="G38" s="57"/>
      <c r="P38" s="36">
        <v>31</v>
      </c>
      <c r="Q38" s="36">
        <v>131</v>
      </c>
      <c r="R38" s="36">
        <v>150.5</v>
      </c>
      <c r="S38" s="36" t="s">
        <v>472</v>
      </c>
      <c r="T38" s="37">
        <v>44285</v>
      </c>
      <c r="X38" s="36">
        <v>31</v>
      </c>
      <c r="Y38" s="36">
        <v>131</v>
      </c>
      <c r="Z38" s="36" t="s">
        <v>962</v>
      </c>
      <c r="AA38" s="36" t="s">
        <v>1566</v>
      </c>
      <c r="AB38" s="37">
        <v>44941</v>
      </c>
      <c r="AC38" s="37">
        <v>45306</v>
      </c>
      <c r="AF38" s="38">
        <v>31</v>
      </c>
      <c r="AG38" s="39">
        <v>231</v>
      </c>
      <c r="AH38" s="39">
        <v>301</v>
      </c>
      <c r="AI38" s="40">
        <v>44961</v>
      </c>
      <c r="AJ38" s="41">
        <v>0.45833333333333331</v>
      </c>
      <c r="AK38" s="39" t="s">
        <v>475</v>
      </c>
      <c r="AL38" s="39" t="s">
        <v>476</v>
      </c>
      <c r="AO38" s="36">
        <v>31</v>
      </c>
      <c r="AP38" s="36">
        <v>231</v>
      </c>
      <c r="AQ38" s="36">
        <v>301</v>
      </c>
      <c r="AR38" s="36" t="s">
        <v>477</v>
      </c>
      <c r="AS38" s="36" t="s">
        <v>478</v>
      </c>
      <c r="AT38" s="37">
        <v>44961</v>
      </c>
      <c r="AU38" s="37">
        <v>45020</v>
      </c>
      <c r="AV38" s="36" t="s">
        <v>479</v>
      </c>
      <c r="AY38" s="36">
        <v>31</v>
      </c>
      <c r="AZ38" s="36">
        <v>231</v>
      </c>
      <c r="BA38" s="36">
        <v>301</v>
      </c>
      <c r="BB38" s="37">
        <v>45326</v>
      </c>
      <c r="BC38" s="36" t="s">
        <v>475</v>
      </c>
      <c r="BD38" s="36" t="s">
        <v>480</v>
      </c>
      <c r="BE38" s="36" t="s">
        <v>481</v>
      </c>
      <c r="BI38" s="36">
        <v>31</v>
      </c>
      <c r="BJ38" s="36">
        <v>231</v>
      </c>
      <c r="BK38" s="37">
        <v>45326</v>
      </c>
      <c r="BL38" s="36" t="s">
        <v>482</v>
      </c>
      <c r="BM38" s="36">
        <v>5.6</v>
      </c>
      <c r="BN38" s="36" t="s">
        <v>483</v>
      </c>
      <c r="BO38" s="36" t="s">
        <v>484</v>
      </c>
      <c r="BS38" s="36">
        <v>31</v>
      </c>
      <c r="BT38" s="36">
        <v>231</v>
      </c>
      <c r="BU38" s="36" t="s">
        <v>781</v>
      </c>
      <c r="BV38" s="37">
        <v>44270</v>
      </c>
      <c r="BW38" s="36" t="s">
        <v>479</v>
      </c>
      <c r="BX38" s="36" t="s">
        <v>1567</v>
      </c>
      <c r="CB38" s="36">
        <v>31</v>
      </c>
      <c r="CC38" s="36">
        <v>231</v>
      </c>
      <c r="CD38" s="36" t="s">
        <v>1568</v>
      </c>
      <c r="CE38" s="36" t="s">
        <v>1569</v>
      </c>
      <c r="CF38" s="36" t="s">
        <v>488</v>
      </c>
      <c r="CG38" s="37">
        <v>44270</v>
      </c>
      <c r="CH38" s="37">
        <v>45000</v>
      </c>
      <c r="CI38" s="36" t="s">
        <v>1570</v>
      </c>
      <c r="CL38" s="36">
        <v>31</v>
      </c>
      <c r="CM38" s="36">
        <v>231</v>
      </c>
      <c r="CN38" s="36">
        <v>1031</v>
      </c>
      <c r="CO38" s="36" t="s">
        <v>1571</v>
      </c>
      <c r="CP38" s="36" t="s">
        <v>501</v>
      </c>
      <c r="CQ38" s="37">
        <v>44270</v>
      </c>
      <c r="CR38" s="36" t="s">
        <v>1572</v>
      </c>
      <c r="CV38" s="36">
        <v>31</v>
      </c>
      <c r="CW38" s="36" t="s">
        <v>1573</v>
      </c>
      <c r="CX38" s="36" t="s">
        <v>1117</v>
      </c>
      <c r="CY38" s="37">
        <v>32348</v>
      </c>
      <c r="CZ38" s="36" t="s">
        <v>551</v>
      </c>
      <c r="DA38" s="36" t="s">
        <v>1574</v>
      </c>
      <c r="DB38" s="36" t="s">
        <v>1575</v>
      </c>
      <c r="DC38" s="36" t="s">
        <v>1576</v>
      </c>
      <c r="DD38" s="36" t="s">
        <v>499</v>
      </c>
      <c r="DG38" s="36">
        <v>31</v>
      </c>
      <c r="DH38" s="36">
        <v>31</v>
      </c>
      <c r="DI38" s="36" t="s">
        <v>500</v>
      </c>
      <c r="DJ38" s="37">
        <v>45336</v>
      </c>
      <c r="DK38" s="36">
        <v>101</v>
      </c>
      <c r="DL38" s="36" t="s">
        <v>501</v>
      </c>
      <c r="DM38" s="36" t="s">
        <v>502</v>
      </c>
      <c r="DQ38" s="36">
        <v>31</v>
      </c>
      <c r="DR38" s="36">
        <v>11</v>
      </c>
      <c r="DS38" s="36" t="s">
        <v>558</v>
      </c>
      <c r="DT38" s="36">
        <v>70</v>
      </c>
      <c r="DU38" s="37">
        <v>45316</v>
      </c>
      <c r="DV38" s="36" t="s">
        <v>503</v>
      </c>
      <c r="DZ38" s="36" t="s">
        <v>1577</v>
      </c>
      <c r="EA38" s="36" t="s">
        <v>1578</v>
      </c>
      <c r="EB38" s="36" t="s">
        <v>1319</v>
      </c>
      <c r="EE38" s="36" t="s">
        <v>1579</v>
      </c>
      <c r="EF38" s="36" t="s">
        <v>1580</v>
      </c>
      <c r="EG38" s="36" t="s">
        <v>1581</v>
      </c>
      <c r="EH38" s="36" t="s">
        <v>664</v>
      </c>
      <c r="EI38" s="36" t="s">
        <v>1582</v>
      </c>
      <c r="EN38" s="36" t="s">
        <v>1583</v>
      </c>
      <c r="EO38" s="36" t="s">
        <v>1584</v>
      </c>
      <c r="EP38" s="36" t="s">
        <v>1585</v>
      </c>
      <c r="EQ38" s="36" t="s">
        <v>1586</v>
      </c>
      <c r="ER38" s="37">
        <v>43835</v>
      </c>
      <c r="ES38" s="36" t="s">
        <v>664</v>
      </c>
      <c r="EW38" s="36">
        <v>31</v>
      </c>
      <c r="EX38" s="36" t="s">
        <v>1587</v>
      </c>
      <c r="EY38" s="36" t="s">
        <v>1588</v>
      </c>
      <c r="EZ38" s="36" t="s">
        <v>519</v>
      </c>
      <c r="FA38" s="36" t="s">
        <v>1589</v>
      </c>
      <c r="FB38" s="36" t="s">
        <v>1590</v>
      </c>
      <c r="FC38" s="36" t="s">
        <v>1591</v>
      </c>
      <c r="FD38" s="36">
        <v>14</v>
      </c>
    </row>
    <row r="39" spans="3:160" ht="17" x14ac:dyDescent="0.25">
      <c r="C39" s="57"/>
      <c r="G39" s="57"/>
      <c r="P39" s="36">
        <v>32</v>
      </c>
      <c r="Q39" s="36">
        <v>132</v>
      </c>
      <c r="R39" s="36">
        <v>250.25</v>
      </c>
      <c r="S39" s="36" t="s">
        <v>528</v>
      </c>
      <c r="T39" s="37">
        <v>44237</v>
      </c>
      <c r="X39" s="36">
        <v>32</v>
      </c>
      <c r="Y39" s="36">
        <v>132</v>
      </c>
      <c r="Z39" s="36" t="s">
        <v>683</v>
      </c>
      <c r="AA39" s="36" t="s">
        <v>1592</v>
      </c>
      <c r="AB39" s="37">
        <v>45066</v>
      </c>
      <c r="AC39" s="37">
        <v>45432</v>
      </c>
      <c r="AF39" s="38">
        <v>32</v>
      </c>
      <c r="AG39" s="39">
        <v>232</v>
      </c>
      <c r="AH39" s="39">
        <v>302</v>
      </c>
      <c r="AI39" s="40">
        <v>44962</v>
      </c>
      <c r="AJ39" s="41">
        <v>0.41666666666666669</v>
      </c>
      <c r="AK39" s="39" t="s">
        <v>995</v>
      </c>
      <c r="AL39" s="39" t="s">
        <v>476</v>
      </c>
      <c r="AO39" s="36">
        <v>32</v>
      </c>
      <c r="AP39" s="36">
        <v>232</v>
      </c>
      <c r="AQ39" s="36">
        <v>302</v>
      </c>
      <c r="AR39" s="36" t="s">
        <v>533</v>
      </c>
      <c r="AS39" s="36" t="s">
        <v>534</v>
      </c>
      <c r="AT39" s="37">
        <v>44962</v>
      </c>
      <c r="AU39" s="37">
        <v>45082</v>
      </c>
      <c r="AV39" s="36" t="s">
        <v>479</v>
      </c>
      <c r="AY39" s="36">
        <v>32</v>
      </c>
      <c r="AZ39" s="36">
        <v>232</v>
      </c>
      <c r="BA39" s="36">
        <v>302</v>
      </c>
      <c r="BB39" s="37">
        <v>45327</v>
      </c>
      <c r="BC39" s="36" t="s">
        <v>535</v>
      </c>
      <c r="BD39" s="36" t="s">
        <v>536</v>
      </c>
      <c r="BE39" s="36" t="s">
        <v>537</v>
      </c>
      <c r="BI39" s="36">
        <v>32</v>
      </c>
      <c r="BJ39" s="36">
        <v>232</v>
      </c>
      <c r="BK39" s="37">
        <v>45327</v>
      </c>
      <c r="BL39" s="36" t="s">
        <v>538</v>
      </c>
      <c r="BM39" s="36">
        <v>92</v>
      </c>
      <c r="BN39" s="36" t="s">
        <v>539</v>
      </c>
      <c r="BO39" s="36" t="s">
        <v>540</v>
      </c>
      <c r="BS39" s="36">
        <v>32</v>
      </c>
      <c r="BT39" s="36">
        <v>232</v>
      </c>
      <c r="BU39" s="36" t="s">
        <v>640</v>
      </c>
      <c r="BV39" s="37">
        <v>43941</v>
      </c>
      <c r="BW39" s="36" t="s">
        <v>479</v>
      </c>
      <c r="BX39" s="36" t="s">
        <v>1593</v>
      </c>
      <c r="CB39" s="36">
        <v>32</v>
      </c>
      <c r="CC39" s="36">
        <v>232</v>
      </c>
      <c r="CD39" s="36" t="s">
        <v>1594</v>
      </c>
      <c r="CE39" s="36" t="s">
        <v>1569</v>
      </c>
      <c r="CF39" s="36" t="s">
        <v>545</v>
      </c>
      <c r="CG39" s="37">
        <v>43941</v>
      </c>
      <c r="CH39" s="37">
        <v>45036</v>
      </c>
      <c r="CI39" s="36" t="s">
        <v>1595</v>
      </c>
      <c r="CL39" s="36">
        <v>32</v>
      </c>
      <c r="CM39" s="36">
        <v>232</v>
      </c>
      <c r="CN39" s="36">
        <v>1032</v>
      </c>
      <c r="CO39" s="36" t="s">
        <v>1596</v>
      </c>
      <c r="CP39" s="36" t="s">
        <v>1244</v>
      </c>
      <c r="CQ39" s="37">
        <v>43941</v>
      </c>
      <c r="CR39" s="36" t="s">
        <v>548</v>
      </c>
      <c r="CV39" s="36">
        <v>32</v>
      </c>
      <c r="CW39" s="36" t="s">
        <v>1597</v>
      </c>
      <c r="CX39" s="36" t="s">
        <v>670</v>
      </c>
      <c r="CY39" s="37">
        <v>33831</v>
      </c>
      <c r="CZ39" s="36" t="s">
        <v>495</v>
      </c>
      <c r="DA39" s="36" t="s">
        <v>1598</v>
      </c>
      <c r="DB39" s="36" t="s">
        <v>1599</v>
      </c>
      <c r="DC39" s="36" t="s">
        <v>1600</v>
      </c>
      <c r="DD39" s="36" t="s">
        <v>555</v>
      </c>
      <c r="DG39" s="36">
        <v>32</v>
      </c>
      <c r="DH39" s="36">
        <v>32</v>
      </c>
      <c r="DI39" s="36" t="s">
        <v>556</v>
      </c>
      <c r="DJ39" s="37">
        <v>45337</v>
      </c>
      <c r="DK39" s="36">
        <v>102</v>
      </c>
      <c r="DL39" s="36" t="s">
        <v>501</v>
      </c>
      <c r="DM39" s="36" t="s">
        <v>557</v>
      </c>
      <c r="DQ39" s="36">
        <v>32</v>
      </c>
      <c r="DR39" s="36">
        <v>11</v>
      </c>
      <c r="DS39" s="36" t="s">
        <v>608</v>
      </c>
      <c r="DT39" s="36">
        <v>98.5</v>
      </c>
      <c r="DU39" s="37">
        <v>45316</v>
      </c>
      <c r="DV39" s="36" t="s">
        <v>503</v>
      </c>
      <c r="DZ39" s="36" t="s">
        <v>1601</v>
      </c>
      <c r="EA39" s="36" t="s">
        <v>1602</v>
      </c>
      <c r="EB39" s="36" t="s">
        <v>1319</v>
      </c>
      <c r="EE39" s="36" t="s">
        <v>1603</v>
      </c>
      <c r="EF39" s="36" t="s">
        <v>1604</v>
      </c>
      <c r="EG39" s="36" t="s">
        <v>1605</v>
      </c>
      <c r="EH39" s="36" t="s">
        <v>713</v>
      </c>
      <c r="EI39" s="36" t="s">
        <v>1606</v>
      </c>
      <c r="EN39" s="36" t="s">
        <v>1607</v>
      </c>
      <c r="EO39" s="36" t="s">
        <v>1608</v>
      </c>
      <c r="EP39" s="36" t="s">
        <v>1609</v>
      </c>
      <c r="EQ39" s="36" t="s">
        <v>1610</v>
      </c>
      <c r="ER39" s="37">
        <v>43383</v>
      </c>
      <c r="ES39" s="36" t="s">
        <v>713</v>
      </c>
      <c r="EW39" s="36">
        <v>32</v>
      </c>
      <c r="EX39" s="36" t="s">
        <v>1611</v>
      </c>
      <c r="EY39" s="36" t="s">
        <v>1494</v>
      </c>
      <c r="EZ39" s="36" t="s">
        <v>519</v>
      </c>
      <c r="FA39" s="36" t="s">
        <v>1612</v>
      </c>
      <c r="FB39" s="36" t="s">
        <v>1613</v>
      </c>
      <c r="FC39" s="36" t="s">
        <v>1614</v>
      </c>
      <c r="FD39" s="36">
        <v>11</v>
      </c>
    </row>
    <row r="40" spans="3:160" ht="17" x14ac:dyDescent="0.25">
      <c r="C40" s="57"/>
      <c r="G40" s="57"/>
      <c r="P40" s="36">
        <v>33</v>
      </c>
      <c r="Q40" s="36">
        <v>133</v>
      </c>
      <c r="R40" s="36">
        <v>310.39999999999998</v>
      </c>
      <c r="S40" s="36" t="s">
        <v>584</v>
      </c>
      <c r="T40" s="37">
        <v>44216</v>
      </c>
      <c r="X40" s="36">
        <v>33</v>
      </c>
      <c r="Y40" s="36">
        <v>133</v>
      </c>
      <c r="Z40" s="36" t="s">
        <v>1027</v>
      </c>
      <c r="AA40" s="36" t="s">
        <v>1615</v>
      </c>
      <c r="AB40" s="37">
        <v>45010</v>
      </c>
      <c r="AC40" s="37">
        <v>45376</v>
      </c>
      <c r="AF40" s="38">
        <v>33</v>
      </c>
      <c r="AG40" s="39">
        <v>233</v>
      </c>
      <c r="AH40" s="39">
        <v>303</v>
      </c>
      <c r="AI40" s="40">
        <v>44963</v>
      </c>
      <c r="AJ40" s="41">
        <v>0.55208333333333337</v>
      </c>
      <c r="AK40" s="39" t="s">
        <v>587</v>
      </c>
      <c r="AL40" s="39" t="s">
        <v>476</v>
      </c>
      <c r="AO40" s="36">
        <v>33</v>
      </c>
      <c r="AP40" s="36">
        <v>233</v>
      </c>
      <c r="AQ40" s="36">
        <v>303</v>
      </c>
      <c r="AR40" s="36" t="s">
        <v>588</v>
      </c>
      <c r="AS40" s="36" t="s">
        <v>589</v>
      </c>
      <c r="AT40" s="37">
        <v>44963</v>
      </c>
      <c r="AU40" s="37">
        <v>45052</v>
      </c>
      <c r="AV40" s="36" t="s">
        <v>479</v>
      </c>
      <c r="AY40" s="36">
        <v>33</v>
      </c>
      <c r="AZ40" s="36">
        <v>233</v>
      </c>
      <c r="BA40" s="36">
        <v>303</v>
      </c>
      <c r="BB40" s="37">
        <v>45328</v>
      </c>
      <c r="BC40" s="36" t="s">
        <v>590</v>
      </c>
      <c r="BD40" s="36" t="s">
        <v>591</v>
      </c>
      <c r="BE40" s="36" t="s">
        <v>592</v>
      </c>
      <c r="BI40" s="36">
        <v>33</v>
      </c>
      <c r="BJ40" s="36">
        <v>233</v>
      </c>
      <c r="BK40" s="37">
        <v>45328</v>
      </c>
      <c r="BL40" s="36" t="s">
        <v>593</v>
      </c>
      <c r="BM40" s="36">
        <v>185</v>
      </c>
      <c r="BN40" s="36" t="s">
        <v>594</v>
      </c>
      <c r="BO40" s="36" t="s">
        <v>540</v>
      </c>
      <c r="BS40" s="36">
        <v>33</v>
      </c>
      <c r="BT40" s="36">
        <v>233</v>
      </c>
      <c r="BU40" s="36" t="s">
        <v>829</v>
      </c>
      <c r="BV40" s="37">
        <v>43478</v>
      </c>
      <c r="BW40" s="36" t="s">
        <v>479</v>
      </c>
      <c r="BX40" s="36" t="s">
        <v>1616</v>
      </c>
      <c r="CB40" s="36">
        <v>33</v>
      </c>
      <c r="CC40" s="36">
        <v>233</v>
      </c>
      <c r="CD40" s="36" t="s">
        <v>1030</v>
      </c>
      <c r="CE40" s="36" t="s">
        <v>1617</v>
      </c>
      <c r="CF40" s="36" t="s">
        <v>1032</v>
      </c>
      <c r="CG40" s="37">
        <v>43478</v>
      </c>
      <c r="CH40" s="37">
        <v>44574</v>
      </c>
      <c r="CI40" s="36" t="s">
        <v>1618</v>
      </c>
      <c r="CL40" s="36">
        <v>33</v>
      </c>
      <c r="CM40" s="36">
        <v>233</v>
      </c>
      <c r="CN40" s="36">
        <v>1033</v>
      </c>
      <c r="CO40" s="36" t="s">
        <v>1619</v>
      </c>
      <c r="CP40" s="36" t="s">
        <v>1620</v>
      </c>
      <c r="CQ40" s="37">
        <v>43478</v>
      </c>
      <c r="CR40" s="36" t="s">
        <v>492</v>
      </c>
      <c r="CV40" s="36">
        <v>33</v>
      </c>
      <c r="CW40" s="36" t="s">
        <v>1621</v>
      </c>
      <c r="CX40" s="36" t="s">
        <v>764</v>
      </c>
      <c r="CY40" s="37">
        <v>34962</v>
      </c>
      <c r="CZ40" s="36" t="s">
        <v>551</v>
      </c>
      <c r="DA40" s="36" t="s">
        <v>1622</v>
      </c>
      <c r="DB40" s="36" t="s">
        <v>1623</v>
      </c>
      <c r="DC40" s="36" t="s">
        <v>1624</v>
      </c>
      <c r="DD40" s="36" t="s">
        <v>605</v>
      </c>
      <c r="DG40" s="36">
        <v>33</v>
      </c>
      <c r="DH40" s="36">
        <v>33</v>
      </c>
      <c r="DI40" s="36" t="s">
        <v>606</v>
      </c>
      <c r="DJ40" s="37">
        <v>45338</v>
      </c>
      <c r="DK40" s="36">
        <v>103</v>
      </c>
      <c r="DL40" s="36" t="s">
        <v>528</v>
      </c>
      <c r="DM40" s="36" t="s">
        <v>607</v>
      </c>
      <c r="DQ40" s="36">
        <v>33</v>
      </c>
      <c r="DR40" s="36">
        <v>12</v>
      </c>
      <c r="DS40" s="36" t="s">
        <v>490</v>
      </c>
      <c r="DT40" s="36" t="s">
        <v>1625</v>
      </c>
      <c r="DU40" s="37">
        <v>45317</v>
      </c>
      <c r="DV40" s="36" t="s">
        <v>658</v>
      </c>
      <c r="DZ40" s="36" t="s">
        <v>1626</v>
      </c>
      <c r="EA40" s="36" t="s">
        <v>1627</v>
      </c>
      <c r="EB40" s="36" t="s">
        <v>1319</v>
      </c>
      <c r="EE40" s="36" t="s">
        <v>1628</v>
      </c>
      <c r="EF40" s="36" t="s">
        <v>1629</v>
      </c>
      <c r="EG40" s="36" t="s">
        <v>1630</v>
      </c>
      <c r="EH40" s="36" t="s">
        <v>757</v>
      </c>
      <c r="EI40" s="36" t="s">
        <v>1631</v>
      </c>
      <c r="EN40" s="36" t="s">
        <v>1632</v>
      </c>
      <c r="EO40" s="36" t="s">
        <v>1633</v>
      </c>
      <c r="EP40" s="36" t="s">
        <v>1634</v>
      </c>
      <c r="EQ40" s="36" t="s">
        <v>1635</v>
      </c>
      <c r="ER40" s="37">
        <v>42935</v>
      </c>
      <c r="ES40" s="36" t="s">
        <v>757</v>
      </c>
    </row>
    <row r="41" spans="3:160" ht="17" x14ac:dyDescent="0.25">
      <c r="C41" s="57"/>
      <c r="G41" s="57"/>
      <c r="P41" s="36">
        <v>34</v>
      </c>
      <c r="Q41" s="36">
        <v>134</v>
      </c>
      <c r="R41" s="36">
        <v>60.75</v>
      </c>
      <c r="S41" s="36" t="s">
        <v>472</v>
      </c>
      <c r="T41" s="37">
        <v>44170</v>
      </c>
      <c r="X41" s="36">
        <v>34</v>
      </c>
      <c r="Y41" s="36">
        <v>134</v>
      </c>
      <c r="Z41" s="36" t="s">
        <v>1062</v>
      </c>
      <c r="AA41" s="36" t="s">
        <v>1636</v>
      </c>
      <c r="AB41" s="37">
        <v>45021</v>
      </c>
      <c r="AC41" s="37">
        <v>45387</v>
      </c>
      <c r="AF41" s="38">
        <v>34</v>
      </c>
      <c r="AG41" s="39">
        <v>234</v>
      </c>
      <c r="AH41" s="39">
        <v>304</v>
      </c>
      <c r="AI41" s="40">
        <v>44964</v>
      </c>
      <c r="AJ41" s="41">
        <v>0.52083333333333337</v>
      </c>
      <c r="AK41" s="39" t="s">
        <v>500</v>
      </c>
      <c r="AL41" s="39" t="s">
        <v>637</v>
      </c>
      <c r="AO41" s="36">
        <v>34</v>
      </c>
      <c r="AP41" s="36">
        <v>234</v>
      </c>
      <c r="AQ41" s="36">
        <v>304</v>
      </c>
      <c r="AR41" s="36" t="s">
        <v>638</v>
      </c>
      <c r="AS41" s="36" t="s">
        <v>639</v>
      </c>
      <c r="AT41" s="37">
        <v>44964</v>
      </c>
      <c r="AU41" s="37">
        <v>45114</v>
      </c>
      <c r="AV41" s="36" t="s">
        <v>479</v>
      </c>
      <c r="AY41" s="36">
        <v>34</v>
      </c>
      <c r="AZ41" s="36">
        <v>234</v>
      </c>
      <c r="BA41" s="36">
        <v>304</v>
      </c>
      <c r="BB41" s="37">
        <v>45329</v>
      </c>
      <c r="BC41" s="36" t="s">
        <v>640</v>
      </c>
      <c r="BD41" s="36" t="s">
        <v>641</v>
      </c>
      <c r="BE41" s="36" t="s">
        <v>639</v>
      </c>
      <c r="BI41" s="36">
        <v>34</v>
      </c>
      <c r="BJ41" s="36">
        <v>234</v>
      </c>
      <c r="BK41" s="37">
        <v>45329</v>
      </c>
      <c r="BL41" s="36" t="s">
        <v>642</v>
      </c>
      <c r="BM41" s="36">
        <v>3.5</v>
      </c>
      <c r="BN41" s="36" t="s">
        <v>643</v>
      </c>
      <c r="BO41" s="36" t="s">
        <v>644</v>
      </c>
      <c r="BS41" s="36">
        <v>34</v>
      </c>
      <c r="BT41" s="36">
        <v>234</v>
      </c>
      <c r="BU41" s="36" t="s">
        <v>1064</v>
      </c>
      <c r="BV41" s="37">
        <v>44321</v>
      </c>
      <c r="BW41" s="36" t="s">
        <v>479</v>
      </c>
      <c r="BX41" s="36" t="s">
        <v>1637</v>
      </c>
      <c r="CB41" s="36">
        <v>34</v>
      </c>
      <c r="CC41" s="36">
        <v>234</v>
      </c>
      <c r="CD41" s="36" t="s">
        <v>1638</v>
      </c>
      <c r="CE41" s="36" t="s">
        <v>881</v>
      </c>
      <c r="CF41" s="36" t="s">
        <v>598</v>
      </c>
      <c r="CG41" s="37">
        <v>44321</v>
      </c>
      <c r="CH41" s="37">
        <v>44686</v>
      </c>
      <c r="CI41" s="36" t="s">
        <v>1639</v>
      </c>
      <c r="CL41" s="36">
        <v>34</v>
      </c>
      <c r="CM41" s="36">
        <v>234</v>
      </c>
      <c r="CN41" s="36">
        <v>1034</v>
      </c>
      <c r="CO41" s="36" t="s">
        <v>1640</v>
      </c>
      <c r="CP41" s="36">
        <v>30</v>
      </c>
      <c r="CQ41" s="37">
        <v>44321</v>
      </c>
      <c r="CR41" s="36" t="s">
        <v>1641</v>
      </c>
      <c r="CV41" s="36">
        <v>34</v>
      </c>
      <c r="CW41" s="36" t="s">
        <v>1587</v>
      </c>
      <c r="CX41" s="36" t="s">
        <v>1642</v>
      </c>
      <c r="CY41" s="37">
        <v>32060</v>
      </c>
      <c r="CZ41" s="36" t="s">
        <v>495</v>
      </c>
      <c r="DA41" s="36" t="s">
        <v>1643</v>
      </c>
      <c r="DB41" s="36" t="s">
        <v>1644</v>
      </c>
      <c r="DC41" s="36" t="s">
        <v>1645</v>
      </c>
      <c r="DD41" s="36" t="s">
        <v>654</v>
      </c>
      <c r="DG41" s="36">
        <v>34</v>
      </c>
      <c r="DH41" s="36">
        <v>34</v>
      </c>
      <c r="DI41" s="36" t="s">
        <v>655</v>
      </c>
      <c r="DJ41" s="37">
        <v>45339</v>
      </c>
      <c r="DK41" s="36">
        <v>104</v>
      </c>
      <c r="DL41" s="36" t="s">
        <v>501</v>
      </c>
      <c r="DM41" s="36" t="s">
        <v>656</v>
      </c>
      <c r="DQ41" s="36">
        <v>34</v>
      </c>
      <c r="DR41" s="36">
        <v>12</v>
      </c>
      <c r="DS41" s="36" t="s">
        <v>558</v>
      </c>
      <c r="DT41" s="36">
        <v>75</v>
      </c>
      <c r="DU41" s="37">
        <v>45317</v>
      </c>
      <c r="DV41" s="36" t="s">
        <v>503</v>
      </c>
      <c r="DZ41" s="36" t="s">
        <v>1646</v>
      </c>
      <c r="EA41" s="36" t="s">
        <v>1647</v>
      </c>
      <c r="EB41" s="36" t="s">
        <v>1319</v>
      </c>
      <c r="EE41" s="36" t="s">
        <v>1648</v>
      </c>
      <c r="EF41" s="36" t="s">
        <v>1649</v>
      </c>
      <c r="EG41" s="36" t="s">
        <v>1650</v>
      </c>
      <c r="EH41" s="36" t="s">
        <v>808</v>
      </c>
      <c r="EI41" s="36" t="s">
        <v>1651</v>
      </c>
      <c r="EN41" s="36" t="s">
        <v>1652</v>
      </c>
      <c r="EO41" s="36" t="s">
        <v>1653</v>
      </c>
      <c r="EP41" s="36" t="s">
        <v>1654</v>
      </c>
      <c r="EQ41" s="36" t="s">
        <v>1655</v>
      </c>
      <c r="ER41" s="37">
        <v>42428</v>
      </c>
      <c r="ES41" s="36" t="s">
        <v>808</v>
      </c>
    </row>
    <row r="42" spans="3:160" ht="17" x14ac:dyDescent="0.25">
      <c r="C42" s="57"/>
      <c r="G42" s="57"/>
      <c r="P42" s="36">
        <v>35</v>
      </c>
      <c r="Q42" s="36">
        <v>135</v>
      </c>
      <c r="R42" s="36">
        <v>180.6</v>
      </c>
      <c r="S42" s="36" t="s">
        <v>528</v>
      </c>
      <c r="T42" s="37">
        <v>44150</v>
      </c>
      <c r="X42" s="36">
        <v>35</v>
      </c>
      <c r="Y42" s="36">
        <v>135</v>
      </c>
      <c r="Z42" s="36" t="s">
        <v>1095</v>
      </c>
      <c r="AA42" s="36" t="s">
        <v>1656</v>
      </c>
      <c r="AB42" s="37">
        <v>44946</v>
      </c>
      <c r="AC42" s="37">
        <v>45311</v>
      </c>
      <c r="AF42" s="38">
        <v>35</v>
      </c>
      <c r="AG42" s="39">
        <v>235</v>
      </c>
      <c r="AH42" s="39">
        <v>305</v>
      </c>
      <c r="AI42" s="40">
        <v>44965</v>
      </c>
      <c r="AJ42" s="41">
        <v>0.58333333333333337</v>
      </c>
      <c r="AK42" s="39" t="s">
        <v>1097</v>
      </c>
      <c r="AL42" s="39" t="s">
        <v>476</v>
      </c>
      <c r="AO42" s="36">
        <v>35</v>
      </c>
      <c r="AP42" s="36">
        <v>235</v>
      </c>
      <c r="AQ42" s="36">
        <v>305</v>
      </c>
      <c r="AR42" s="36" t="s">
        <v>686</v>
      </c>
      <c r="AS42" s="36" t="s">
        <v>687</v>
      </c>
      <c r="AT42" s="37">
        <v>44965</v>
      </c>
      <c r="AU42" s="37">
        <v>45085</v>
      </c>
      <c r="AV42" s="36" t="s">
        <v>479</v>
      </c>
      <c r="AY42" s="36">
        <v>35</v>
      </c>
      <c r="AZ42" s="36">
        <v>235</v>
      </c>
      <c r="BA42" s="36">
        <v>305</v>
      </c>
      <c r="BB42" s="37">
        <v>45330</v>
      </c>
      <c r="BC42" s="36" t="s">
        <v>688</v>
      </c>
      <c r="BD42" s="36" t="s">
        <v>689</v>
      </c>
      <c r="BE42" s="36" t="s">
        <v>690</v>
      </c>
      <c r="BI42" s="36">
        <v>35</v>
      </c>
      <c r="BJ42" s="36">
        <v>235</v>
      </c>
      <c r="BK42" s="37">
        <v>45330</v>
      </c>
      <c r="BL42" s="36" t="s">
        <v>691</v>
      </c>
      <c r="BM42" s="36">
        <v>29</v>
      </c>
      <c r="BN42" s="36" t="s">
        <v>692</v>
      </c>
      <c r="BO42" s="36" t="s">
        <v>693</v>
      </c>
      <c r="BS42" s="36">
        <v>35</v>
      </c>
      <c r="BT42" s="36">
        <v>235</v>
      </c>
      <c r="BU42" s="36" t="s">
        <v>1098</v>
      </c>
      <c r="BV42" s="37">
        <v>43915</v>
      </c>
      <c r="BW42" s="36" t="s">
        <v>479</v>
      </c>
      <c r="BX42" s="36" t="s">
        <v>1657</v>
      </c>
      <c r="CB42" s="36">
        <v>35</v>
      </c>
      <c r="CC42" s="36">
        <v>235</v>
      </c>
      <c r="CD42" s="36" t="s">
        <v>1658</v>
      </c>
      <c r="CE42" s="36" t="s">
        <v>648</v>
      </c>
      <c r="CF42" s="36" t="s">
        <v>488</v>
      </c>
      <c r="CG42" s="37">
        <v>43915</v>
      </c>
      <c r="CH42" s="37">
        <v>45010</v>
      </c>
      <c r="CI42" s="36" t="s">
        <v>1659</v>
      </c>
      <c r="CL42" s="36">
        <v>35</v>
      </c>
      <c r="CM42" s="36">
        <v>235</v>
      </c>
      <c r="CN42" s="36">
        <v>1035</v>
      </c>
      <c r="CO42" s="36" t="s">
        <v>1660</v>
      </c>
      <c r="CP42" s="36">
        <v>9</v>
      </c>
      <c r="CQ42" s="37">
        <v>43915</v>
      </c>
      <c r="CR42" s="36" t="s">
        <v>1661</v>
      </c>
      <c r="CV42" s="36">
        <v>35</v>
      </c>
      <c r="CW42" s="36" t="s">
        <v>1662</v>
      </c>
      <c r="CX42" s="36" t="s">
        <v>1663</v>
      </c>
      <c r="CY42" s="37">
        <v>34303</v>
      </c>
      <c r="CZ42" s="36" t="s">
        <v>551</v>
      </c>
      <c r="DA42" s="36" t="s">
        <v>1664</v>
      </c>
      <c r="DB42" s="36" t="s">
        <v>1665</v>
      </c>
      <c r="DC42" s="36" t="s">
        <v>1666</v>
      </c>
      <c r="DD42" s="36" t="s">
        <v>705</v>
      </c>
      <c r="DG42" s="36">
        <v>35</v>
      </c>
      <c r="DH42" s="36">
        <v>35</v>
      </c>
      <c r="DI42" s="36" t="s">
        <v>706</v>
      </c>
      <c r="DJ42" s="37">
        <v>45340</v>
      </c>
      <c r="DK42" s="36">
        <v>105</v>
      </c>
      <c r="DL42" s="36" t="s">
        <v>501</v>
      </c>
      <c r="DM42" s="36" t="s">
        <v>707</v>
      </c>
      <c r="DQ42" s="36">
        <v>35</v>
      </c>
      <c r="DR42" s="36">
        <v>12</v>
      </c>
      <c r="DS42" s="36" t="s">
        <v>608</v>
      </c>
      <c r="DT42" s="36">
        <v>99.3</v>
      </c>
      <c r="DU42" s="37">
        <v>45317</v>
      </c>
      <c r="DV42" s="36" t="s">
        <v>751</v>
      </c>
      <c r="DZ42" s="36" t="s">
        <v>1667</v>
      </c>
      <c r="EA42" s="36" t="s">
        <v>1668</v>
      </c>
      <c r="EB42" s="36" t="s">
        <v>1319</v>
      </c>
      <c r="EE42" s="36" t="s">
        <v>1669</v>
      </c>
      <c r="EF42" s="36" t="s">
        <v>1670</v>
      </c>
      <c r="EG42" s="36" t="s">
        <v>1671</v>
      </c>
      <c r="EH42" s="36" t="s">
        <v>851</v>
      </c>
      <c r="EI42" s="36" t="s">
        <v>1672</v>
      </c>
      <c r="EN42" s="36" t="s">
        <v>1673</v>
      </c>
      <c r="EO42" s="36" t="s">
        <v>1674</v>
      </c>
      <c r="EP42" s="36" t="s">
        <v>1675</v>
      </c>
      <c r="EQ42" s="36" t="s">
        <v>1635</v>
      </c>
      <c r="ER42" s="37">
        <v>44430</v>
      </c>
      <c r="ES42" s="36" t="s">
        <v>851</v>
      </c>
    </row>
    <row r="43" spans="3:160" ht="17" x14ac:dyDescent="0.25">
      <c r="C43" s="57"/>
      <c r="G43" s="57"/>
      <c r="P43" s="36">
        <v>36</v>
      </c>
      <c r="Q43" s="36">
        <v>136</v>
      </c>
      <c r="R43" s="36">
        <v>90.2</v>
      </c>
      <c r="S43" s="36" t="s">
        <v>472</v>
      </c>
      <c r="T43" s="37">
        <v>44105</v>
      </c>
      <c r="X43" s="36">
        <v>36</v>
      </c>
      <c r="Y43" s="36">
        <v>136</v>
      </c>
      <c r="Z43" s="36" t="s">
        <v>1128</v>
      </c>
      <c r="AA43" s="36" t="s">
        <v>1676</v>
      </c>
      <c r="AB43" s="37">
        <v>44982</v>
      </c>
      <c r="AC43" s="37">
        <v>45347</v>
      </c>
      <c r="AF43" s="38">
        <v>36</v>
      </c>
      <c r="AG43" s="39">
        <v>236</v>
      </c>
      <c r="AH43" s="39">
        <v>306</v>
      </c>
      <c r="AI43" s="40">
        <v>44966</v>
      </c>
      <c r="AJ43" s="41">
        <v>0.39583333333333331</v>
      </c>
      <c r="AK43" s="39" t="s">
        <v>1130</v>
      </c>
      <c r="AL43" s="39" t="s">
        <v>476</v>
      </c>
      <c r="AO43" s="36">
        <v>36</v>
      </c>
      <c r="AP43" s="36">
        <v>236</v>
      </c>
      <c r="AQ43" s="36">
        <v>306</v>
      </c>
      <c r="AR43" s="36" t="s">
        <v>735</v>
      </c>
      <c r="AS43" s="36" t="s">
        <v>736</v>
      </c>
      <c r="AT43" s="37">
        <v>44966</v>
      </c>
      <c r="AU43" s="37">
        <v>45147</v>
      </c>
      <c r="AV43" s="36" t="s">
        <v>501</v>
      </c>
      <c r="AY43" s="36">
        <v>36</v>
      </c>
      <c r="AZ43" s="36">
        <v>236</v>
      </c>
      <c r="BA43" s="36">
        <v>306</v>
      </c>
      <c r="BB43" s="37">
        <v>45331</v>
      </c>
      <c r="BC43" s="36" t="s">
        <v>737</v>
      </c>
      <c r="BD43" s="36" t="s">
        <v>480</v>
      </c>
      <c r="BE43" s="36" t="s">
        <v>481</v>
      </c>
      <c r="BI43" s="36">
        <v>36</v>
      </c>
      <c r="BJ43" s="36">
        <v>236</v>
      </c>
      <c r="BK43" s="37">
        <v>45331</v>
      </c>
      <c r="BL43" s="36" t="s">
        <v>738</v>
      </c>
      <c r="BM43" s="36" t="s">
        <v>739</v>
      </c>
      <c r="BN43" s="36" t="s">
        <v>739</v>
      </c>
      <c r="BO43" s="36" t="s">
        <v>740</v>
      </c>
      <c r="BS43" s="36">
        <v>36</v>
      </c>
      <c r="BT43" s="36">
        <v>236</v>
      </c>
      <c r="BU43" s="36" t="s">
        <v>1134</v>
      </c>
      <c r="BV43" s="37">
        <v>44365</v>
      </c>
      <c r="BW43" s="36" t="s">
        <v>479</v>
      </c>
      <c r="BX43" s="36" t="s">
        <v>1677</v>
      </c>
      <c r="CB43" s="36">
        <v>36</v>
      </c>
      <c r="CC43" s="36">
        <v>236</v>
      </c>
      <c r="CD43" s="36" t="s">
        <v>1678</v>
      </c>
      <c r="CE43" s="36" t="s">
        <v>1679</v>
      </c>
      <c r="CF43" s="36" t="s">
        <v>488</v>
      </c>
      <c r="CG43" s="37">
        <v>44365</v>
      </c>
      <c r="CH43" s="37">
        <v>45095</v>
      </c>
      <c r="CI43" s="36" t="s">
        <v>1680</v>
      </c>
      <c r="CL43" s="36">
        <v>36</v>
      </c>
      <c r="CM43" s="36">
        <v>236</v>
      </c>
      <c r="CN43" s="36">
        <v>1036</v>
      </c>
      <c r="CO43" s="36" t="s">
        <v>1681</v>
      </c>
      <c r="CP43" s="36">
        <v>4</v>
      </c>
      <c r="CQ43" s="37">
        <v>44365</v>
      </c>
      <c r="CR43" s="36" t="s">
        <v>492</v>
      </c>
      <c r="CV43" s="36">
        <v>36</v>
      </c>
      <c r="CW43" s="36" t="s">
        <v>1682</v>
      </c>
      <c r="CX43" s="36" t="s">
        <v>1405</v>
      </c>
      <c r="CY43" s="37">
        <v>30300</v>
      </c>
      <c r="CZ43" s="36" t="s">
        <v>495</v>
      </c>
      <c r="DA43" s="36" t="s">
        <v>1683</v>
      </c>
      <c r="DB43" s="36" t="s">
        <v>1684</v>
      </c>
      <c r="DC43" s="36" t="s">
        <v>1685</v>
      </c>
      <c r="DD43" s="36" t="s">
        <v>748</v>
      </c>
      <c r="DG43" s="36">
        <v>36</v>
      </c>
      <c r="DH43" s="36">
        <v>36</v>
      </c>
      <c r="DI43" s="36" t="s">
        <v>639</v>
      </c>
      <c r="DJ43" s="37">
        <v>45341</v>
      </c>
      <c r="DK43" s="36">
        <v>106</v>
      </c>
      <c r="DL43" s="36" t="s">
        <v>749</v>
      </c>
      <c r="DM43" s="36" t="s">
        <v>750</v>
      </c>
      <c r="DQ43" s="36">
        <v>36</v>
      </c>
      <c r="DR43" s="36">
        <v>13</v>
      </c>
      <c r="DS43" s="36" t="s">
        <v>490</v>
      </c>
      <c r="DT43" s="36" t="s">
        <v>802</v>
      </c>
      <c r="DU43" s="37">
        <v>45318</v>
      </c>
      <c r="DV43" s="36" t="s">
        <v>503</v>
      </c>
      <c r="DZ43" s="36" t="s">
        <v>1686</v>
      </c>
      <c r="EA43" s="36" t="s">
        <v>1687</v>
      </c>
      <c r="EB43" s="36" t="s">
        <v>1688</v>
      </c>
      <c r="EE43" s="36" t="s">
        <v>1689</v>
      </c>
      <c r="EF43" s="36" t="s">
        <v>1690</v>
      </c>
      <c r="EG43" s="36" t="s">
        <v>1691</v>
      </c>
      <c r="EH43" s="36" t="s">
        <v>897</v>
      </c>
      <c r="EI43" s="36" t="s">
        <v>1692</v>
      </c>
      <c r="EN43" s="36" t="s">
        <v>1693</v>
      </c>
      <c r="EO43" s="36" t="s">
        <v>1694</v>
      </c>
      <c r="EP43" s="36" t="s">
        <v>1695</v>
      </c>
      <c r="EQ43" s="36" t="s">
        <v>1429</v>
      </c>
      <c r="ER43" s="37">
        <v>44150</v>
      </c>
      <c r="ES43" s="36" t="s">
        <v>897</v>
      </c>
    </row>
    <row r="44" spans="3:160" ht="17" x14ac:dyDescent="0.25">
      <c r="G44" s="57"/>
      <c r="P44" s="36">
        <v>37</v>
      </c>
      <c r="Q44" s="36">
        <v>137</v>
      </c>
      <c r="R44" s="36">
        <v>220.5</v>
      </c>
      <c r="S44" s="36" t="s">
        <v>584</v>
      </c>
      <c r="T44" s="37">
        <v>44079</v>
      </c>
      <c r="X44" s="36">
        <v>37</v>
      </c>
      <c r="Y44" s="36">
        <v>137</v>
      </c>
      <c r="Z44" s="36" t="s">
        <v>1168</v>
      </c>
      <c r="AA44" s="36" t="s">
        <v>1696</v>
      </c>
      <c r="AB44" s="37">
        <v>45015</v>
      </c>
      <c r="AC44" s="37">
        <v>45381</v>
      </c>
      <c r="AF44" s="38">
        <v>37</v>
      </c>
      <c r="AG44" s="39">
        <v>237</v>
      </c>
      <c r="AH44" s="39">
        <v>307</v>
      </c>
      <c r="AI44" s="40">
        <v>44967</v>
      </c>
      <c r="AJ44" s="41">
        <v>0.42708333333333331</v>
      </c>
      <c r="AK44" s="39" t="s">
        <v>1170</v>
      </c>
      <c r="AL44" s="39" t="s">
        <v>780</v>
      </c>
      <c r="AO44" s="36">
        <v>37</v>
      </c>
      <c r="AP44" s="36">
        <v>237</v>
      </c>
      <c r="AQ44" s="36">
        <v>307</v>
      </c>
      <c r="AR44" s="36" t="s">
        <v>781</v>
      </c>
      <c r="AS44" s="36" t="s">
        <v>782</v>
      </c>
      <c r="AT44" s="37">
        <v>44967</v>
      </c>
      <c r="AU44" s="37">
        <v>45056</v>
      </c>
      <c r="AV44" s="36" t="s">
        <v>479</v>
      </c>
      <c r="AY44" s="36">
        <v>37</v>
      </c>
      <c r="AZ44" s="36">
        <v>237</v>
      </c>
      <c r="BA44" s="36">
        <v>307</v>
      </c>
      <c r="BB44" s="37">
        <v>45332</v>
      </c>
      <c r="BC44" s="36" t="s">
        <v>783</v>
      </c>
      <c r="BD44" s="36" t="s">
        <v>588</v>
      </c>
      <c r="BE44" s="36" t="s">
        <v>784</v>
      </c>
      <c r="BI44" s="36">
        <v>37</v>
      </c>
      <c r="BJ44" s="36">
        <v>237</v>
      </c>
      <c r="BK44" s="37">
        <v>45332</v>
      </c>
      <c r="BL44" s="36" t="s">
        <v>785</v>
      </c>
      <c r="BM44" s="36">
        <v>1.2</v>
      </c>
      <c r="BN44" s="36" t="s">
        <v>786</v>
      </c>
      <c r="BO44" s="36" t="s">
        <v>540</v>
      </c>
      <c r="BS44" s="36">
        <v>37</v>
      </c>
      <c r="BT44" s="36">
        <v>237</v>
      </c>
      <c r="BU44" s="36" t="s">
        <v>1173</v>
      </c>
      <c r="BV44" s="37">
        <v>43676</v>
      </c>
      <c r="BW44" s="36" t="s">
        <v>479</v>
      </c>
      <c r="BX44" s="36" t="s">
        <v>1697</v>
      </c>
      <c r="CB44" s="36">
        <v>37</v>
      </c>
      <c r="CC44" s="36">
        <v>237</v>
      </c>
      <c r="CD44" s="36" t="s">
        <v>1698</v>
      </c>
      <c r="CE44" s="36" t="s">
        <v>1464</v>
      </c>
      <c r="CF44" s="36" t="s">
        <v>488</v>
      </c>
      <c r="CG44" s="37">
        <v>43676</v>
      </c>
      <c r="CH44" s="37">
        <v>44772</v>
      </c>
      <c r="CI44" s="36" t="s">
        <v>1699</v>
      </c>
      <c r="CL44" s="36">
        <v>37</v>
      </c>
      <c r="CM44" s="36">
        <v>237</v>
      </c>
      <c r="CN44" s="36">
        <v>1037</v>
      </c>
      <c r="CO44" s="36" t="s">
        <v>1700</v>
      </c>
      <c r="CP44" s="36" t="s">
        <v>1701</v>
      </c>
      <c r="CQ44" s="37">
        <v>43676</v>
      </c>
      <c r="CR44" s="36" t="s">
        <v>1702</v>
      </c>
      <c r="CV44" s="36">
        <v>37</v>
      </c>
      <c r="CW44" s="36" t="s">
        <v>813</v>
      </c>
      <c r="CX44" s="36" t="s">
        <v>1703</v>
      </c>
      <c r="CY44" s="37">
        <v>31422</v>
      </c>
      <c r="CZ44" s="36" t="s">
        <v>551</v>
      </c>
      <c r="DA44" s="36" t="s">
        <v>1704</v>
      </c>
      <c r="DB44" s="36" t="s">
        <v>1705</v>
      </c>
      <c r="DC44" s="36" t="s">
        <v>1706</v>
      </c>
      <c r="DD44" s="36" t="s">
        <v>799</v>
      </c>
      <c r="DG44" s="36">
        <v>37</v>
      </c>
      <c r="DH44" s="36">
        <v>37</v>
      </c>
      <c r="DI44" s="36" t="s">
        <v>800</v>
      </c>
      <c r="DJ44" s="37">
        <v>45342</v>
      </c>
      <c r="DK44" s="36">
        <v>107</v>
      </c>
      <c r="DL44" s="36" t="s">
        <v>501</v>
      </c>
      <c r="DM44" s="36" t="s">
        <v>801</v>
      </c>
      <c r="DQ44" s="36">
        <v>37</v>
      </c>
      <c r="DR44" s="36">
        <v>13</v>
      </c>
      <c r="DS44" s="36" t="s">
        <v>558</v>
      </c>
      <c r="DT44" s="36">
        <v>69</v>
      </c>
      <c r="DU44" s="37">
        <v>45318</v>
      </c>
      <c r="DV44" s="36" t="s">
        <v>503</v>
      </c>
      <c r="DZ44" s="36" t="s">
        <v>1707</v>
      </c>
      <c r="EA44" s="36" t="s">
        <v>1708</v>
      </c>
      <c r="EB44" s="36" t="s">
        <v>1688</v>
      </c>
      <c r="EE44" s="36" t="s">
        <v>1709</v>
      </c>
      <c r="EF44" s="36" t="s">
        <v>1710</v>
      </c>
      <c r="EG44" s="36" t="s">
        <v>1711</v>
      </c>
      <c r="EH44" s="36" t="s">
        <v>946</v>
      </c>
      <c r="EI44" s="36" t="s">
        <v>1712</v>
      </c>
      <c r="EN44" s="36" t="s">
        <v>1713</v>
      </c>
      <c r="EO44" s="36" t="s">
        <v>1714</v>
      </c>
      <c r="EP44" s="36" t="s">
        <v>1715</v>
      </c>
      <c r="EQ44" s="36" t="s">
        <v>515</v>
      </c>
      <c r="ER44" s="37">
        <v>43536</v>
      </c>
      <c r="ES44" s="36" t="s">
        <v>946</v>
      </c>
    </row>
    <row r="45" spans="3:160" ht="17" x14ac:dyDescent="0.25">
      <c r="G45" s="57"/>
      <c r="P45" s="36">
        <v>38</v>
      </c>
      <c r="Q45" s="36">
        <v>138</v>
      </c>
      <c r="R45" s="36">
        <v>450</v>
      </c>
      <c r="S45" s="36" t="s">
        <v>472</v>
      </c>
      <c r="T45" s="37">
        <v>44068</v>
      </c>
      <c r="X45" s="36">
        <v>38</v>
      </c>
      <c r="Y45" s="36">
        <v>138</v>
      </c>
      <c r="Z45" s="36" t="s">
        <v>1201</v>
      </c>
      <c r="AA45" s="36" t="s">
        <v>1716</v>
      </c>
      <c r="AB45" s="37">
        <v>45122</v>
      </c>
      <c r="AC45" s="37">
        <v>45488</v>
      </c>
      <c r="AF45" s="38">
        <v>38</v>
      </c>
      <c r="AG45" s="39">
        <v>238</v>
      </c>
      <c r="AH45" s="39">
        <v>308</v>
      </c>
      <c r="AI45" s="40">
        <v>44968</v>
      </c>
      <c r="AJ45" s="41">
        <v>0.48958333333333331</v>
      </c>
      <c r="AK45" s="39" t="s">
        <v>828</v>
      </c>
      <c r="AL45" s="39" t="s">
        <v>476</v>
      </c>
      <c r="AO45" s="36">
        <v>38</v>
      </c>
      <c r="AP45" s="36">
        <v>238</v>
      </c>
      <c r="AQ45" s="36">
        <v>308</v>
      </c>
      <c r="AR45" s="36" t="s">
        <v>829</v>
      </c>
      <c r="AS45" s="36" t="s">
        <v>830</v>
      </c>
      <c r="AT45" s="37">
        <v>44968</v>
      </c>
      <c r="AU45" s="37">
        <v>45118</v>
      </c>
      <c r="AV45" s="36" t="s">
        <v>479</v>
      </c>
      <c r="AY45" s="36">
        <v>38</v>
      </c>
      <c r="AZ45" s="36">
        <v>238</v>
      </c>
      <c r="BA45" s="36">
        <v>308</v>
      </c>
      <c r="BB45" s="37">
        <v>45333</v>
      </c>
      <c r="BC45" s="36" t="s">
        <v>734</v>
      </c>
      <c r="BD45" s="36" t="s">
        <v>831</v>
      </c>
      <c r="BE45" s="36" t="s">
        <v>832</v>
      </c>
      <c r="BI45" s="36">
        <v>38</v>
      </c>
      <c r="BJ45" s="36">
        <v>238</v>
      </c>
      <c r="BK45" s="37">
        <v>45333</v>
      </c>
      <c r="BL45" s="36" t="s">
        <v>833</v>
      </c>
      <c r="BM45" s="36" t="s">
        <v>503</v>
      </c>
      <c r="BN45" s="36" t="s">
        <v>503</v>
      </c>
      <c r="BO45" s="36" t="s">
        <v>740</v>
      </c>
      <c r="BS45" s="36">
        <v>38</v>
      </c>
      <c r="BT45" s="36">
        <v>238</v>
      </c>
      <c r="BU45" s="36" t="s">
        <v>870</v>
      </c>
      <c r="BV45" s="37">
        <v>44228</v>
      </c>
      <c r="BW45" s="36" t="s">
        <v>479</v>
      </c>
      <c r="BX45" s="36" t="s">
        <v>1717</v>
      </c>
      <c r="CB45" s="36">
        <v>38</v>
      </c>
      <c r="CC45" s="36">
        <v>238</v>
      </c>
      <c r="CD45" s="36" t="s">
        <v>1718</v>
      </c>
      <c r="CE45" s="36" t="s">
        <v>648</v>
      </c>
      <c r="CF45" s="36" t="s">
        <v>488</v>
      </c>
      <c r="CG45" s="37">
        <v>44228</v>
      </c>
      <c r="CH45" s="37">
        <v>44958</v>
      </c>
      <c r="CI45" s="36" t="s">
        <v>1719</v>
      </c>
      <c r="CL45" s="36">
        <v>38</v>
      </c>
      <c r="CM45" s="36">
        <v>238</v>
      </c>
      <c r="CN45" s="36">
        <v>1038</v>
      </c>
      <c r="CO45" s="36" t="s">
        <v>1720</v>
      </c>
      <c r="CP45" s="54">
        <v>0.7</v>
      </c>
      <c r="CQ45" s="37">
        <v>44228</v>
      </c>
      <c r="CR45" s="36" t="s">
        <v>1721</v>
      </c>
      <c r="DG45" s="36">
        <v>38</v>
      </c>
      <c r="DH45" s="36">
        <v>38</v>
      </c>
      <c r="DI45" s="36" t="s">
        <v>619</v>
      </c>
      <c r="DJ45" s="37">
        <v>45343</v>
      </c>
      <c r="DK45" s="36">
        <v>108</v>
      </c>
      <c r="DL45" s="36" t="s">
        <v>501</v>
      </c>
      <c r="DM45" s="36" t="s">
        <v>845</v>
      </c>
      <c r="DQ45" s="36">
        <v>38</v>
      </c>
      <c r="DR45" s="36">
        <v>13</v>
      </c>
      <c r="DS45" s="36" t="s">
        <v>608</v>
      </c>
      <c r="DT45" s="36">
        <v>98.4</v>
      </c>
      <c r="DU45" s="37">
        <v>45318</v>
      </c>
      <c r="DV45" s="36" t="s">
        <v>503</v>
      </c>
      <c r="DZ45" s="36" t="s">
        <v>1722</v>
      </c>
      <c r="EA45" s="36" t="s">
        <v>1723</v>
      </c>
      <c r="EB45" s="36" t="s">
        <v>1688</v>
      </c>
      <c r="EE45" s="36" t="s">
        <v>1724</v>
      </c>
      <c r="EF45" s="36" t="s">
        <v>1725</v>
      </c>
      <c r="EG45" s="36" t="s">
        <v>1726</v>
      </c>
      <c r="EH45" s="36" t="s">
        <v>564</v>
      </c>
      <c r="EI45" s="36" t="s">
        <v>1727</v>
      </c>
      <c r="EN45" s="36" t="s">
        <v>1728</v>
      </c>
      <c r="EO45" s="36" t="s">
        <v>1729</v>
      </c>
      <c r="EP45" s="36" t="s">
        <v>1730</v>
      </c>
      <c r="EQ45" s="36" t="s">
        <v>1731</v>
      </c>
      <c r="ER45" s="37">
        <v>44710</v>
      </c>
      <c r="ES45" s="36" t="s">
        <v>564</v>
      </c>
    </row>
    <row r="46" spans="3:160" x14ac:dyDescent="0.2">
      <c r="C46" s="56"/>
      <c r="D46" s="56"/>
      <c r="P46" s="36">
        <v>39</v>
      </c>
      <c r="Q46" s="36">
        <v>139</v>
      </c>
      <c r="R46" s="36">
        <v>330.1</v>
      </c>
      <c r="S46" s="36" t="s">
        <v>528</v>
      </c>
      <c r="T46" s="37">
        <v>44042</v>
      </c>
      <c r="X46" s="36">
        <v>39</v>
      </c>
      <c r="Y46" s="36">
        <v>139</v>
      </c>
      <c r="Z46" s="36" t="s">
        <v>1235</v>
      </c>
      <c r="AA46" s="36" t="s">
        <v>1732</v>
      </c>
      <c r="AB46" s="37">
        <v>45031</v>
      </c>
      <c r="AC46" s="37">
        <v>45397</v>
      </c>
      <c r="AF46" s="38">
        <v>39</v>
      </c>
      <c r="AG46" s="39">
        <v>239</v>
      </c>
      <c r="AH46" s="39">
        <v>309</v>
      </c>
      <c r="AI46" s="40">
        <v>44969</v>
      </c>
      <c r="AJ46" s="41">
        <v>0.60416666666666663</v>
      </c>
      <c r="AK46" s="39" t="s">
        <v>800</v>
      </c>
      <c r="AL46" s="39" t="s">
        <v>476</v>
      </c>
      <c r="AO46" s="36">
        <v>39</v>
      </c>
      <c r="AP46" s="36">
        <v>239</v>
      </c>
      <c r="AQ46" s="36">
        <v>309</v>
      </c>
      <c r="AR46" s="36" t="s">
        <v>870</v>
      </c>
      <c r="AS46" s="36" t="s">
        <v>871</v>
      </c>
      <c r="AT46" s="37">
        <v>44969</v>
      </c>
      <c r="AU46" s="37">
        <v>45028</v>
      </c>
      <c r="AV46" s="36" t="s">
        <v>501</v>
      </c>
      <c r="AY46" s="36">
        <v>39</v>
      </c>
      <c r="AZ46" s="36">
        <v>239</v>
      </c>
      <c r="BA46" s="36">
        <v>309</v>
      </c>
      <c r="BB46" s="37">
        <v>45334</v>
      </c>
      <c r="BC46" s="36" t="s">
        <v>872</v>
      </c>
      <c r="BD46" s="36" t="s">
        <v>873</v>
      </c>
      <c r="BE46" s="36" t="s">
        <v>874</v>
      </c>
      <c r="BI46" s="36">
        <v>39</v>
      </c>
      <c r="BJ46" s="36">
        <v>239</v>
      </c>
      <c r="BK46" s="37">
        <v>45334</v>
      </c>
      <c r="BL46" s="36" t="s">
        <v>875</v>
      </c>
      <c r="BM46" s="36">
        <v>5.5</v>
      </c>
      <c r="BN46" s="36" t="s">
        <v>876</v>
      </c>
      <c r="BO46" s="36" t="s">
        <v>877</v>
      </c>
      <c r="BS46" s="36">
        <v>39</v>
      </c>
      <c r="BT46" s="36">
        <v>239</v>
      </c>
      <c r="BU46" s="36" t="s">
        <v>1132</v>
      </c>
      <c r="BV46" s="37">
        <v>44180</v>
      </c>
      <c r="BW46" s="36" t="s">
        <v>479</v>
      </c>
      <c r="BX46" s="36" t="s">
        <v>1733</v>
      </c>
      <c r="CB46" s="36">
        <v>39</v>
      </c>
      <c r="CC46" s="36">
        <v>239</v>
      </c>
      <c r="CD46" s="36" t="s">
        <v>1734</v>
      </c>
      <c r="CE46" s="36" t="s">
        <v>836</v>
      </c>
      <c r="CF46" s="36" t="s">
        <v>1735</v>
      </c>
      <c r="CG46" s="37">
        <v>44180</v>
      </c>
      <c r="CH46" s="37">
        <v>45275</v>
      </c>
      <c r="CI46" s="36" t="s">
        <v>1736</v>
      </c>
      <c r="CL46" s="36">
        <v>39</v>
      </c>
      <c r="CM46" s="36">
        <v>239</v>
      </c>
      <c r="CN46" s="36">
        <v>1039</v>
      </c>
      <c r="CO46" s="36" t="s">
        <v>1737</v>
      </c>
      <c r="CP46" s="36" t="s">
        <v>1738</v>
      </c>
      <c r="CQ46" s="37">
        <v>44180</v>
      </c>
      <c r="CR46" s="36" t="s">
        <v>1739</v>
      </c>
      <c r="DG46" s="36">
        <v>39</v>
      </c>
      <c r="DH46" s="36">
        <v>39</v>
      </c>
      <c r="DI46" s="36" t="s">
        <v>890</v>
      </c>
      <c r="DJ46" s="37">
        <v>45344</v>
      </c>
      <c r="DK46" s="36">
        <v>109</v>
      </c>
      <c r="DL46" s="36" t="s">
        <v>501</v>
      </c>
      <c r="DM46" s="36" t="s">
        <v>891</v>
      </c>
      <c r="DQ46" s="36">
        <v>39</v>
      </c>
      <c r="DR46" s="36">
        <v>14</v>
      </c>
      <c r="DS46" s="36" t="s">
        <v>490</v>
      </c>
      <c r="DT46" s="36" t="s">
        <v>1393</v>
      </c>
      <c r="DU46" s="37">
        <v>45319</v>
      </c>
      <c r="DV46" s="36" t="s">
        <v>477</v>
      </c>
      <c r="DZ46" s="36" t="s">
        <v>1740</v>
      </c>
      <c r="EA46" s="36" t="s">
        <v>1741</v>
      </c>
      <c r="EB46" s="36" t="s">
        <v>1688</v>
      </c>
      <c r="EE46" s="36" t="s">
        <v>1742</v>
      </c>
      <c r="EF46" s="36" t="s">
        <v>1743</v>
      </c>
      <c r="EG46" s="36" t="s">
        <v>1744</v>
      </c>
      <c r="EH46" s="36" t="s">
        <v>614</v>
      </c>
      <c r="EI46" s="36" t="s">
        <v>1745</v>
      </c>
      <c r="EN46" s="36" t="s">
        <v>1746</v>
      </c>
      <c r="EO46" s="36" t="s">
        <v>1747</v>
      </c>
      <c r="EP46" s="36" t="s">
        <v>1748</v>
      </c>
      <c r="EQ46" s="36" t="s">
        <v>1655</v>
      </c>
      <c r="ER46" s="37">
        <v>42846</v>
      </c>
      <c r="ES46" s="36" t="s">
        <v>614</v>
      </c>
    </row>
    <row r="47" spans="3:160" ht="17" x14ac:dyDescent="0.25">
      <c r="C47" s="57"/>
      <c r="P47" s="36">
        <v>40</v>
      </c>
      <c r="Q47" s="36">
        <v>140</v>
      </c>
      <c r="R47" s="36">
        <v>60</v>
      </c>
      <c r="S47" s="36" t="s">
        <v>584</v>
      </c>
      <c r="T47" s="37">
        <v>43997</v>
      </c>
      <c r="X47" s="36">
        <v>40</v>
      </c>
      <c r="Y47" s="36">
        <v>140</v>
      </c>
      <c r="Z47" s="36" t="s">
        <v>777</v>
      </c>
      <c r="AA47" s="36" t="s">
        <v>1749</v>
      </c>
      <c r="AB47" s="37">
        <v>44962</v>
      </c>
      <c r="AC47" s="37">
        <v>45327</v>
      </c>
      <c r="AF47" s="38">
        <v>40</v>
      </c>
      <c r="AG47" s="39">
        <v>240</v>
      </c>
      <c r="AH47" s="39">
        <v>310</v>
      </c>
      <c r="AI47" s="40">
        <v>44970</v>
      </c>
      <c r="AJ47" s="41">
        <v>0.35416666666666669</v>
      </c>
      <c r="AK47" s="39" t="s">
        <v>915</v>
      </c>
      <c r="AL47" s="39" t="s">
        <v>532</v>
      </c>
      <c r="AO47" s="36">
        <v>40</v>
      </c>
      <c r="AP47" s="36">
        <v>240</v>
      </c>
      <c r="AQ47" s="36">
        <v>310</v>
      </c>
      <c r="AR47" s="36" t="s">
        <v>916</v>
      </c>
      <c r="AS47" s="36" t="s">
        <v>917</v>
      </c>
      <c r="AT47" s="37">
        <v>44970</v>
      </c>
      <c r="AU47" s="37">
        <v>45059</v>
      </c>
      <c r="AV47" s="36" t="s">
        <v>479</v>
      </c>
      <c r="AY47" s="36">
        <v>40</v>
      </c>
      <c r="AZ47" s="36">
        <v>240</v>
      </c>
      <c r="BA47" s="36">
        <v>310</v>
      </c>
      <c r="BB47" s="37">
        <v>45335</v>
      </c>
      <c r="BC47" s="36" t="s">
        <v>918</v>
      </c>
      <c r="BD47" s="36" t="s">
        <v>477</v>
      </c>
      <c r="BE47" s="36" t="s">
        <v>919</v>
      </c>
      <c r="BI47" s="36">
        <v>40</v>
      </c>
      <c r="BJ47" s="36">
        <v>240</v>
      </c>
      <c r="BK47" s="37">
        <v>45335</v>
      </c>
      <c r="BL47" s="36" t="s">
        <v>920</v>
      </c>
      <c r="BM47" s="36">
        <v>2.8</v>
      </c>
      <c r="BN47" s="36" t="s">
        <v>921</v>
      </c>
      <c r="BO47" s="36" t="s">
        <v>922</v>
      </c>
      <c r="BS47" s="36">
        <v>40</v>
      </c>
      <c r="BT47" s="36">
        <v>240</v>
      </c>
      <c r="BU47" s="36" t="s">
        <v>1276</v>
      </c>
      <c r="BV47" s="37">
        <v>44275</v>
      </c>
      <c r="BW47" s="36" t="s">
        <v>479</v>
      </c>
      <c r="BX47" s="36" t="s">
        <v>1750</v>
      </c>
      <c r="CB47" s="36">
        <v>40</v>
      </c>
      <c r="CC47" s="36">
        <v>240</v>
      </c>
      <c r="CD47" s="36" t="s">
        <v>1751</v>
      </c>
      <c r="CE47" s="36" t="s">
        <v>1752</v>
      </c>
      <c r="CF47" s="36" t="s">
        <v>1516</v>
      </c>
      <c r="CG47" s="37">
        <v>44275</v>
      </c>
      <c r="CH47" s="37">
        <v>45005</v>
      </c>
      <c r="CI47" s="36" t="s">
        <v>1753</v>
      </c>
      <c r="CL47" s="36">
        <v>40</v>
      </c>
      <c r="CM47" s="36">
        <v>240</v>
      </c>
      <c r="CN47" s="36">
        <v>1040</v>
      </c>
      <c r="CO47" s="36" t="s">
        <v>1754</v>
      </c>
      <c r="CP47" s="36" t="s">
        <v>1755</v>
      </c>
      <c r="CQ47" s="37">
        <v>44275</v>
      </c>
      <c r="CR47" s="36" t="s">
        <v>1756</v>
      </c>
      <c r="DG47" s="36">
        <v>40</v>
      </c>
      <c r="DH47" s="36">
        <v>40</v>
      </c>
      <c r="DI47" s="36" t="s">
        <v>938</v>
      </c>
      <c r="DJ47" s="37">
        <v>45345</v>
      </c>
      <c r="DK47" s="36">
        <v>110</v>
      </c>
      <c r="DL47" s="36" t="s">
        <v>501</v>
      </c>
      <c r="DM47" s="36" t="s">
        <v>939</v>
      </c>
      <c r="DQ47" s="36">
        <v>40</v>
      </c>
      <c r="DR47" s="36">
        <v>14</v>
      </c>
      <c r="DS47" s="36" t="s">
        <v>558</v>
      </c>
      <c r="DT47" s="36">
        <v>83</v>
      </c>
      <c r="DU47" s="37">
        <v>45319</v>
      </c>
      <c r="DV47" s="36" t="s">
        <v>503</v>
      </c>
      <c r="DZ47" s="36" t="s">
        <v>1757</v>
      </c>
      <c r="EA47" s="36" t="s">
        <v>1758</v>
      </c>
      <c r="EB47" s="36" t="s">
        <v>1688</v>
      </c>
      <c r="EE47" s="36" t="s">
        <v>1759</v>
      </c>
      <c r="EF47" s="36" t="s">
        <v>1760</v>
      </c>
      <c r="EG47" s="36" t="s">
        <v>1761</v>
      </c>
      <c r="EH47" s="36" t="s">
        <v>664</v>
      </c>
      <c r="EI47" s="36" t="s">
        <v>1762</v>
      </c>
      <c r="EN47" s="36" t="s">
        <v>1763</v>
      </c>
      <c r="EO47" s="36" t="s">
        <v>1764</v>
      </c>
      <c r="EP47" s="36" t="s">
        <v>1765</v>
      </c>
      <c r="EQ47" s="36" t="s">
        <v>718</v>
      </c>
      <c r="ER47" s="37">
        <v>44534</v>
      </c>
      <c r="ES47" s="36" t="s">
        <v>664</v>
      </c>
    </row>
    <row r="48" spans="3:160" ht="17" x14ac:dyDescent="0.25">
      <c r="C48" s="57"/>
      <c r="P48" s="36">
        <v>41</v>
      </c>
      <c r="Q48" s="36">
        <v>141</v>
      </c>
      <c r="R48" s="36">
        <v>150.80000000000001</v>
      </c>
      <c r="S48" s="36" t="s">
        <v>472</v>
      </c>
      <c r="T48" s="37">
        <v>43952</v>
      </c>
      <c r="X48" s="36">
        <v>41</v>
      </c>
      <c r="Y48" s="36">
        <v>141</v>
      </c>
      <c r="Z48" s="36" t="s">
        <v>732</v>
      </c>
      <c r="AA48" s="36" t="s">
        <v>1766</v>
      </c>
      <c r="AB48" s="37">
        <v>45047</v>
      </c>
      <c r="AC48" s="37">
        <v>45413</v>
      </c>
      <c r="AF48" s="38">
        <v>41</v>
      </c>
      <c r="AG48" s="39">
        <v>241</v>
      </c>
      <c r="AH48" s="39">
        <v>301</v>
      </c>
      <c r="AI48" s="40">
        <v>44971</v>
      </c>
      <c r="AJ48" s="41">
        <v>0.45833333333333331</v>
      </c>
      <c r="AK48" s="39" t="s">
        <v>475</v>
      </c>
      <c r="AL48" s="39" t="s">
        <v>476</v>
      </c>
      <c r="AO48" s="36">
        <v>41</v>
      </c>
      <c r="AP48" s="36">
        <v>241</v>
      </c>
      <c r="AQ48" s="36">
        <v>301</v>
      </c>
      <c r="AR48" s="36" t="s">
        <v>477</v>
      </c>
      <c r="AS48" s="36" t="s">
        <v>478</v>
      </c>
      <c r="AT48" s="37">
        <v>44971</v>
      </c>
      <c r="AU48" s="37">
        <v>45030</v>
      </c>
      <c r="AV48" s="36" t="s">
        <v>479</v>
      </c>
      <c r="AY48" s="36">
        <v>41</v>
      </c>
      <c r="AZ48" s="36">
        <v>241</v>
      </c>
      <c r="BA48" s="36">
        <v>301</v>
      </c>
      <c r="BB48" s="37">
        <v>45336</v>
      </c>
      <c r="BC48" s="36" t="s">
        <v>590</v>
      </c>
      <c r="BD48" s="36" t="s">
        <v>591</v>
      </c>
      <c r="BE48" s="36" t="s">
        <v>592</v>
      </c>
      <c r="BI48" s="36">
        <v>41</v>
      </c>
      <c r="BJ48" s="36">
        <v>241</v>
      </c>
      <c r="BK48" s="37">
        <v>45336</v>
      </c>
      <c r="BL48" s="36" t="s">
        <v>482</v>
      </c>
      <c r="BM48" s="36">
        <v>5.5</v>
      </c>
      <c r="BN48" s="36" t="s">
        <v>483</v>
      </c>
      <c r="BO48" s="36" t="s">
        <v>484</v>
      </c>
      <c r="BS48" s="36">
        <v>41</v>
      </c>
      <c r="BT48" s="36">
        <v>241</v>
      </c>
      <c r="BU48" s="36" t="s">
        <v>477</v>
      </c>
      <c r="BV48" s="37">
        <v>43230</v>
      </c>
      <c r="BW48" s="36" t="s">
        <v>479</v>
      </c>
      <c r="BX48" s="36" t="s">
        <v>1767</v>
      </c>
      <c r="CB48" s="36">
        <v>41</v>
      </c>
      <c r="CC48" s="36">
        <v>241</v>
      </c>
      <c r="CD48" s="36" t="s">
        <v>1768</v>
      </c>
      <c r="CE48" s="36" t="s">
        <v>1769</v>
      </c>
      <c r="CF48" s="36" t="s">
        <v>488</v>
      </c>
      <c r="CG48" s="37">
        <v>43230</v>
      </c>
      <c r="CH48" s="37">
        <v>45056</v>
      </c>
      <c r="CI48" s="36" t="s">
        <v>1639</v>
      </c>
      <c r="CL48" s="36">
        <v>41</v>
      </c>
      <c r="CM48" s="36">
        <v>241</v>
      </c>
      <c r="CN48" s="36">
        <v>1041</v>
      </c>
      <c r="CO48" s="36" t="s">
        <v>1770</v>
      </c>
      <c r="CP48" s="36" t="s">
        <v>1545</v>
      </c>
      <c r="CQ48" s="37">
        <v>43230</v>
      </c>
      <c r="CR48" s="36" t="s">
        <v>1771</v>
      </c>
      <c r="DG48" s="36">
        <v>41</v>
      </c>
      <c r="DH48" s="36">
        <v>41</v>
      </c>
      <c r="DI48" s="36" t="s">
        <v>500</v>
      </c>
      <c r="DJ48" s="37">
        <v>45346</v>
      </c>
      <c r="DK48" s="36">
        <v>101</v>
      </c>
      <c r="DL48" s="36" t="s">
        <v>501</v>
      </c>
      <c r="DM48" s="36" t="s">
        <v>502</v>
      </c>
      <c r="DQ48" s="36">
        <v>41</v>
      </c>
      <c r="DR48" s="36">
        <v>14</v>
      </c>
      <c r="DS48" s="36" t="s">
        <v>608</v>
      </c>
      <c r="DT48" s="36">
        <v>100.1</v>
      </c>
      <c r="DU48" s="37">
        <v>45319</v>
      </c>
      <c r="DV48" s="36" t="s">
        <v>535</v>
      </c>
      <c r="DZ48" s="36" t="s">
        <v>1772</v>
      </c>
      <c r="EA48" s="36" t="s">
        <v>1773</v>
      </c>
      <c r="EB48" s="36" t="s">
        <v>1688</v>
      </c>
      <c r="EE48" s="36" t="s">
        <v>1774</v>
      </c>
      <c r="EF48" s="36" t="s">
        <v>1775</v>
      </c>
      <c r="EG48" s="36" t="s">
        <v>1776</v>
      </c>
      <c r="EH48" s="36" t="s">
        <v>713</v>
      </c>
      <c r="EI48" s="36" t="s">
        <v>1146</v>
      </c>
      <c r="EN48" s="36" t="s">
        <v>1777</v>
      </c>
      <c r="EO48" s="36" t="s">
        <v>1778</v>
      </c>
      <c r="EP48" s="36" t="s">
        <v>1779</v>
      </c>
      <c r="EQ48" s="36" t="s">
        <v>1429</v>
      </c>
      <c r="ER48" s="37">
        <v>42676</v>
      </c>
      <c r="ES48" s="36" t="s">
        <v>713</v>
      </c>
    </row>
    <row r="49" spans="3:149" ht="17" x14ac:dyDescent="0.25">
      <c r="C49" s="57"/>
      <c r="P49" s="36">
        <v>42</v>
      </c>
      <c r="Q49" s="36">
        <v>142</v>
      </c>
      <c r="R49" s="36">
        <v>260</v>
      </c>
      <c r="S49" s="36" t="s">
        <v>528</v>
      </c>
      <c r="T49" s="37">
        <v>43941</v>
      </c>
      <c r="X49" s="36">
        <v>42</v>
      </c>
      <c r="Y49" s="36">
        <v>142</v>
      </c>
      <c r="Z49" s="36" t="s">
        <v>473</v>
      </c>
      <c r="AA49" s="36" t="s">
        <v>1780</v>
      </c>
      <c r="AB49" s="37">
        <v>44936</v>
      </c>
      <c r="AC49" s="37">
        <v>45301</v>
      </c>
      <c r="AF49" s="38">
        <v>42</v>
      </c>
      <c r="AG49" s="39">
        <v>242</v>
      </c>
      <c r="AH49" s="39">
        <v>302</v>
      </c>
      <c r="AI49" s="40">
        <v>44972</v>
      </c>
      <c r="AJ49" s="41">
        <v>0.4375</v>
      </c>
      <c r="AK49" s="39" t="s">
        <v>531</v>
      </c>
      <c r="AL49" s="39" t="s">
        <v>476</v>
      </c>
      <c r="AO49" s="36">
        <v>42</v>
      </c>
      <c r="AP49" s="36">
        <v>242</v>
      </c>
      <c r="AQ49" s="36">
        <v>302</v>
      </c>
      <c r="AR49" s="36" t="s">
        <v>533</v>
      </c>
      <c r="AS49" s="36" t="s">
        <v>534</v>
      </c>
      <c r="AT49" s="37">
        <v>44972</v>
      </c>
      <c r="AU49" s="37">
        <v>45092</v>
      </c>
      <c r="AV49" s="36" t="s">
        <v>479</v>
      </c>
      <c r="AY49" s="36">
        <v>42</v>
      </c>
      <c r="AZ49" s="36">
        <v>242</v>
      </c>
      <c r="BA49" s="36">
        <v>302</v>
      </c>
      <c r="BB49" s="37">
        <v>45337</v>
      </c>
      <c r="BC49" s="36" t="s">
        <v>996</v>
      </c>
      <c r="BD49" s="36" t="s">
        <v>997</v>
      </c>
      <c r="BE49" s="36" t="s">
        <v>998</v>
      </c>
      <c r="BI49" s="36">
        <v>42</v>
      </c>
      <c r="BJ49" s="36">
        <v>242</v>
      </c>
      <c r="BK49" s="37">
        <v>45337</v>
      </c>
      <c r="BL49" s="36" t="s">
        <v>538</v>
      </c>
      <c r="BM49" s="36">
        <v>89</v>
      </c>
      <c r="BN49" s="36" t="s">
        <v>539</v>
      </c>
      <c r="BO49" s="36" t="s">
        <v>540</v>
      </c>
      <c r="BS49" s="36">
        <v>42</v>
      </c>
      <c r="BT49" s="36">
        <v>242</v>
      </c>
      <c r="BU49" s="36" t="s">
        <v>541</v>
      </c>
      <c r="BV49" s="37">
        <v>43997</v>
      </c>
      <c r="BW49" s="36" t="s">
        <v>479</v>
      </c>
      <c r="BX49" s="36" t="s">
        <v>1781</v>
      </c>
      <c r="CB49" s="36">
        <v>42</v>
      </c>
      <c r="CC49" s="36">
        <v>242</v>
      </c>
      <c r="CD49" s="36" t="s">
        <v>1782</v>
      </c>
      <c r="CE49" s="36" t="s">
        <v>578</v>
      </c>
      <c r="CF49" s="36" t="s">
        <v>545</v>
      </c>
      <c r="CG49" s="37">
        <v>43997</v>
      </c>
      <c r="CH49" s="37">
        <v>45092</v>
      </c>
      <c r="CI49" s="36" t="s">
        <v>1783</v>
      </c>
      <c r="CL49" s="36">
        <v>42</v>
      </c>
      <c r="CM49" s="36">
        <v>242</v>
      </c>
      <c r="CN49" s="36">
        <v>1042</v>
      </c>
      <c r="CO49" s="36" t="s">
        <v>1784</v>
      </c>
      <c r="CP49" s="36" t="s">
        <v>1755</v>
      </c>
      <c r="CQ49" s="37">
        <v>43997</v>
      </c>
      <c r="CR49" s="36" t="s">
        <v>1785</v>
      </c>
      <c r="DG49" s="36">
        <v>42</v>
      </c>
      <c r="DH49" s="36">
        <v>42</v>
      </c>
      <c r="DI49" s="36" t="s">
        <v>556</v>
      </c>
      <c r="DJ49" s="37">
        <v>45347</v>
      </c>
      <c r="DK49" s="36">
        <v>102</v>
      </c>
      <c r="DL49" s="36" t="s">
        <v>501</v>
      </c>
      <c r="DM49" s="36" t="s">
        <v>557</v>
      </c>
      <c r="DQ49" s="36">
        <v>42</v>
      </c>
      <c r="DR49" s="36">
        <v>15</v>
      </c>
      <c r="DS49" s="36" t="s">
        <v>490</v>
      </c>
      <c r="DT49" s="36" t="s">
        <v>1786</v>
      </c>
      <c r="DU49" s="37">
        <v>45320</v>
      </c>
      <c r="DV49" s="36" t="s">
        <v>503</v>
      </c>
      <c r="DZ49" s="36" t="s">
        <v>1787</v>
      </c>
      <c r="EA49" s="36" t="s">
        <v>1788</v>
      </c>
      <c r="EB49" s="36" t="s">
        <v>1688</v>
      </c>
      <c r="EE49" s="36" t="s">
        <v>1789</v>
      </c>
      <c r="EF49" s="36" t="s">
        <v>1790</v>
      </c>
      <c r="EG49" s="36" t="s">
        <v>1791</v>
      </c>
      <c r="EH49" s="36" t="s">
        <v>757</v>
      </c>
      <c r="EI49" s="36" t="s">
        <v>1792</v>
      </c>
      <c r="EN49" s="36" t="s">
        <v>1793</v>
      </c>
      <c r="EO49" s="36" t="s">
        <v>1794</v>
      </c>
      <c r="EP49" s="36" t="s">
        <v>1795</v>
      </c>
      <c r="EQ49" s="36" t="s">
        <v>1429</v>
      </c>
      <c r="ER49" s="37">
        <v>43997</v>
      </c>
      <c r="ES49" s="36" t="s">
        <v>757</v>
      </c>
    </row>
    <row r="50" spans="3:149" ht="17" x14ac:dyDescent="0.25">
      <c r="C50" s="57"/>
      <c r="P50" s="36">
        <v>43</v>
      </c>
      <c r="Q50" s="36">
        <v>143</v>
      </c>
      <c r="R50" s="36">
        <v>390.5</v>
      </c>
      <c r="S50" s="36" t="s">
        <v>584</v>
      </c>
      <c r="T50" s="37">
        <v>43900</v>
      </c>
      <c r="X50" s="36">
        <v>43</v>
      </c>
      <c r="Y50" s="36">
        <v>143</v>
      </c>
      <c r="Z50" s="36" t="s">
        <v>529</v>
      </c>
      <c r="AA50" s="36" t="s">
        <v>1796</v>
      </c>
      <c r="AB50" s="37">
        <v>45097</v>
      </c>
      <c r="AC50" s="37">
        <v>45463</v>
      </c>
      <c r="AF50" s="38">
        <v>43</v>
      </c>
      <c r="AG50" s="39">
        <v>243</v>
      </c>
      <c r="AH50" s="39">
        <v>303</v>
      </c>
      <c r="AI50" s="40">
        <v>44973</v>
      </c>
      <c r="AJ50" s="41">
        <v>0.55208333333333337</v>
      </c>
      <c r="AK50" s="39" t="s">
        <v>587</v>
      </c>
      <c r="AL50" s="39" t="s">
        <v>476</v>
      </c>
      <c r="AO50" s="36">
        <v>43</v>
      </c>
      <c r="AP50" s="36">
        <v>243</v>
      </c>
      <c r="AQ50" s="36">
        <v>303</v>
      </c>
      <c r="AR50" s="36" t="s">
        <v>588</v>
      </c>
      <c r="AS50" s="36" t="s">
        <v>589</v>
      </c>
      <c r="AT50" s="37">
        <v>44973</v>
      </c>
      <c r="AU50" s="37">
        <v>45062</v>
      </c>
      <c r="AV50" s="36" t="s">
        <v>479</v>
      </c>
      <c r="AY50" s="36">
        <v>43</v>
      </c>
      <c r="AZ50" s="36">
        <v>243</v>
      </c>
      <c r="BA50" s="36">
        <v>303</v>
      </c>
      <c r="BB50" s="37">
        <v>45338</v>
      </c>
      <c r="BC50" s="36" t="s">
        <v>535</v>
      </c>
      <c r="BD50" s="36" t="s">
        <v>536</v>
      </c>
      <c r="BE50" s="36" t="s">
        <v>537</v>
      </c>
      <c r="BI50" s="36">
        <v>43</v>
      </c>
      <c r="BJ50" s="36">
        <v>243</v>
      </c>
      <c r="BK50" s="37">
        <v>45338</v>
      </c>
      <c r="BL50" s="36" t="s">
        <v>593</v>
      </c>
      <c r="BM50" s="36">
        <v>180</v>
      </c>
      <c r="BN50" s="36" t="s">
        <v>594</v>
      </c>
      <c r="BO50" s="36" t="s">
        <v>540</v>
      </c>
      <c r="BS50" s="36">
        <v>43</v>
      </c>
      <c r="BT50" s="36">
        <v>243</v>
      </c>
      <c r="BU50" s="36" t="s">
        <v>588</v>
      </c>
      <c r="BV50" s="37">
        <v>43666</v>
      </c>
      <c r="BW50" s="36" t="s">
        <v>479</v>
      </c>
      <c r="BX50" s="36" t="s">
        <v>1797</v>
      </c>
      <c r="CB50" s="36">
        <v>43</v>
      </c>
      <c r="CC50" s="36">
        <v>243</v>
      </c>
      <c r="CD50" s="36" t="s">
        <v>1798</v>
      </c>
      <c r="CE50" s="36" t="s">
        <v>1799</v>
      </c>
      <c r="CF50" s="36" t="s">
        <v>1516</v>
      </c>
      <c r="CG50" s="37">
        <v>43666</v>
      </c>
      <c r="CH50" s="37">
        <v>45127</v>
      </c>
      <c r="CI50" s="36" t="s">
        <v>1800</v>
      </c>
      <c r="CL50" s="36">
        <v>43</v>
      </c>
      <c r="CM50" s="36">
        <v>243</v>
      </c>
      <c r="CN50" s="36">
        <v>1043</v>
      </c>
      <c r="CO50" s="36" t="s">
        <v>1801</v>
      </c>
      <c r="CP50" s="36">
        <v>7</v>
      </c>
      <c r="CQ50" s="37">
        <v>43666</v>
      </c>
      <c r="CR50" s="36" t="s">
        <v>492</v>
      </c>
      <c r="DG50" s="36">
        <v>43</v>
      </c>
      <c r="DH50" s="36">
        <v>43</v>
      </c>
      <c r="DI50" s="36" t="s">
        <v>606</v>
      </c>
      <c r="DJ50" s="37">
        <v>45348</v>
      </c>
      <c r="DK50" s="36">
        <v>103</v>
      </c>
      <c r="DL50" s="36" t="s">
        <v>528</v>
      </c>
      <c r="DM50" s="36" t="s">
        <v>607</v>
      </c>
      <c r="DQ50" s="36">
        <v>43</v>
      </c>
      <c r="DR50" s="36">
        <v>15</v>
      </c>
      <c r="DS50" s="36" t="s">
        <v>558</v>
      </c>
      <c r="DT50" s="36">
        <v>73</v>
      </c>
      <c r="DU50" s="37">
        <v>45320</v>
      </c>
      <c r="DV50" s="36" t="s">
        <v>503</v>
      </c>
      <c r="DZ50" s="36" t="s">
        <v>1802</v>
      </c>
      <c r="EA50" s="36" t="s">
        <v>1803</v>
      </c>
      <c r="EB50" s="36" t="s">
        <v>1688</v>
      </c>
      <c r="EE50" s="36" t="s">
        <v>1804</v>
      </c>
      <c r="EF50" s="36" t="s">
        <v>1805</v>
      </c>
      <c r="EG50" s="36" t="s">
        <v>1806</v>
      </c>
      <c r="EH50" s="36" t="s">
        <v>808</v>
      </c>
      <c r="EI50" s="36" t="s">
        <v>1807</v>
      </c>
      <c r="EN50" s="36" t="s">
        <v>1808</v>
      </c>
      <c r="EO50" s="36" t="s">
        <v>1809</v>
      </c>
      <c r="EP50" s="36" t="s">
        <v>1810</v>
      </c>
      <c r="EQ50" s="36" t="s">
        <v>515</v>
      </c>
      <c r="ER50" s="37">
        <v>43354</v>
      </c>
      <c r="ES50" s="36" t="s">
        <v>808</v>
      </c>
    </row>
    <row r="51" spans="3:149" ht="17" x14ac:dyDescent="0.25">
      <c r="C51" s="57"/>
      <c r="P51" s="36">
        <v>44</v>
      </c>
      <c r="Q51" s="36">
        <v>144</v>
      </c>
      <c r="R51" s="36">
        <v>300.25</v>
      </c>
      <c r="S51" s="36" t="s">
        <v>472</v>
      </c>
      <c r="T51" s="37">
        <v>43862</v>
      </c>
      <c r="X51" s="36">
        <v>44</v>
      </c>
      <c r="Y51" s="36">
        <v>144</v>
      </c>
      <c r="Z51" s="36" t="s">
        <v>585</v>
      </c>
      <c r="AA51" s="36" t="s">
        <v>1811</v>
      </c>
      <c r="AB51" s="37">
        <v>45117</v>
      </c>
      <c r="AC51" s="37">
        <v>45483</v>
      </c>
      <c r="AF51" s="38">
        <v>44</v>
      </c>
      <c r="AG51" s="39">
        <v>244</v>
      </c>
      <c r="AH51" s="39">
        <v>304</v>
      </c>
      <c r="AI51" s="40">
        <v>44974</v>
      </c>
      <c r="AJ51" s="41">
        <v>0.5</v>
      </c>
      <c r="AK51" s="39" t="s">
        <v>500</v>
      </c>
      <c r="AL51" s="39" t="s">
        <v>637</v>
      </c>
      <c r="AO51" s="36">
        <v>44</v>
      </c>
      <c r="AP51" s="36">
        <v>244</v>
      </c>
      <c r="AQ51" s="36">
        <v>304</v>
      </c>
      <c r="AR51" s="36" t="s">
        <v>638</v>
      </c>
      <c r="AS51" s="36" t="s">
        <v>639</v>
      </c>
      <c r="AT51" s="37">
        <v>44974</v>
      </c>
      <c r="AU51" s="37">
        <v>45124</v>
      </c>
      <c r="AV51" s="36" t="s">
        <v>479</v>
      </c>
      <c r="AY51" s="36">
        <v>44</v>
      </c>
      <c r="AZ51" s="36">
        <v>244</v>
      </c>
      <c r="BA51" s="36">
        <v>304</v>
      </c>
      <c r="BB51" s="37">
        <v>45339</v>
      </c>
      <c r="BC51" s="36" t="s">
        <v>640</v>
      </c>
      <c r="BD51" s="36" t="s">
        <v>641</v>
      </c>
      <c r="BE51" s="36" t="s">
        <v>639</v>
      </c>
      <c r="BI51" s="36">
        <v>44</v>
      </c>
      <c r="BJ51" s="36">
        <v>244</v>
      </c>
      <c r="BK51" s="37">
        <v>45339</v>
      </c>
      <c r="BL51" s="36" t="s">
        <v>642</v>
      </c>
      <c r="BM51" s="36">
        <v>2.8</v>
      </c>
      <c r="BN51" s="36" t="s">
        <v>643</v>
      </c>
      <c r="BO51" s="36" t="s">
        <v>644</v>
      </c>
      <c r="BS51" s="36">
        <v>44</v>
      </c>
      <c r="BT51" s="36">
        <v>244</v>
      </c>
      <c r="BU51" s="36" t="s">
        <v>645</v>
      </c>
      <c r="BV51" s="37">
        <v>44073</v>
      </c>
      <c r="BW51" s="36" t="s">
        <v>479</v>
      </c>
      <c r="BX51" s="36" t="s">
        <v>1812</v>
      </c>
      <c r="CL51" s="36">
        <v>44</v>
      </c>
      <c r="CM51" s="36">
        <v>244</v>
      </c>
      <c r="CN51" s="36">
        <v>1044</v>
      </c>
      <c r="CO51" s="36" t="s">
        <v>699</v>
      </c>
      <c r="CP51" s="36">
        <v>3</v>
      </c>
      <c r="CQ51" s="37">
        <v>44321</v>
      </c>
      <c r="CR51" s="36" t="s">
        <v>548</v>
      </c>
      <c r="DG51" s="36">
        <v>44</v>
      </c>
      <c r="DH51" s="36">
        <v>44</v>
      </c>
      <c r="DI51" s="36" t="s">
        <v>655</v>
      </c>
      <c r="DJ51" s="37">
        <v>45349</v>
      </c>
      <c r="DK51" s="36">
        <v>104</v>
      </c>
      <c r="DL51" s="36" t="s">
        <v>501</v>
      </c>
      <c r="DM51" s="36" t="s">
        <v>656</v>
      </c>
      <c r="DQ51" s="36">
        <v>44</v>
      </c>
      <c r="DR51" s="36">
        <v>15</v>
      </c>
      <c r="DS51" s="36" t="s">
        <v>608</v>
      </c>
      <c r="DT51" s="36">
        <v>98.6</v>
      </c>
      <c r="DU51" s="37">
        <v>45320</v>
      </c>
      <c r="DV51" s="36" t="s">
        <v>503</v>
      </c>
      <c r="DZ51" s="36" t="s">
        <v>1813</v>
      </c>
      <c r="EA51" s="36" t="s">
        <v>1814</v>
      </c>
      <c r="EB51" s="36" t="s">
        <v>1688</v>
      </c>
      <c r="EE51" s="36" t="s">
        <v>1815</v>
      </c>
      <c r="EF51" s="36" t="s">
        <v>1816</v>
      </c>
      <c r="EG51" s="36" t="s">
        <v>1817</v>
      </c>
      <c r="EH51" s="36" t="s">
        <v>851</v>
      </c>
      <c r="EI51" s="36" t="s">
        <v>1818</v>
      </c>
      <c r="EN51" s="36" t="s">
        <v>1819</v>
      </c>
      <c r="EO51" s="36" t="s">
        <v>1820</v>
      </c>
      <c r="EP51" s="36" t="s">
        <v>1821</v>
      </c>
      <c r="EQ51" s="36" t="s">
        <v>1429</v>
      </c>
      <c r="ER51" s="37">
        <v>43590</v>
      </c>
      <c r="ES51" s="36" t="s">
        <v>851</v>
      </c>
    </row>
    <row r="52" spans="3:149" ht="17" x14ac:dyDescent="0.25">
      <c r="C52" s="57"/>
      <c r="P52" s="36">
        <v>45</v>
      </c>
      <c r="Q52" s="36">
        <v>145</v>
      </c>
      <c r="R52" s="36">
        <v>180.75</v>
      </c>
      <c r="S52" s="36" t="s">
        <v>528</v>
      </c>
      <c r="T52" s="37">
        <v>43845</v>
      </c>
      <c r="X52" s="36">
        <v>45</v>
      </c>
      <c r="Y52" s="36">
        <v>145</v>
      </c>
      <c r="Z52" s="36" t="s">
        <v>635</v>
      </c>
      <c r="AA52" s="36" t="s">
        <v>1822</v>
      </c>
      <c r="AB52" s="37">
        <v>44990</v>
      </c>
      <c r="AC52" s="37">
        <v>45356</v>
      </c>
      <c r="AF52" s="38">
        <v>45</v>
      </c>
      <c r="AG52" s="39">
        <v>245</v>
      </c>
      <c r="AH52" s="39">
        <v>305</v>
      </c>
      <c r="AI52" s="40">
        <v>44975</v>
      </c>
      <c r="AJ52" s="41">
        <v>0.60416666666666663</v>
      </c>
      <c r="AK52" s="39" t="s">
        <v>685</v>
      </c>
      <c r="AL52" s="39" t="s">
        <v>476</v>
      </c>
      <c r="AO52" s="36">
        <v>45</v>
      </c>
      <c r="AP52" s="36">
        <v>245</v>
      </c>
      <c r="AQ52" s="36">
        <v>305</v>
      </c>
      <c r="AR52" s="36" t="s">
        <v>686</v>
      </c>
      <c r="AS52" s="36" t="s">
        <v>687</v>
      </c>
      <c r="AT52" s="37">
        <v>44975</v>
      </c>
      <c r="AU52" s="37">
        <v>45095</v>
      </c>
      <c r="AV52" s="36" t="s">
        <v>479</v>
      </c>
      <c r="AY52" s="36">
        <v>45</v>
      </c>
      <c r="AZ52" s="36">
        <v>245</v>
      </c>
      <c r="BA52" s="36">
        <v>305</v>
      </c>
      <c r="BB52" s="37">
        <v>45340</v>
      </c>
      <c r="BC52" s="36" t="s">
        <v>734</v>
      </c>
      <c r="BD52" s="36" t="s">
        <v>831</v>
      </c>
      <c r="BE52" s="36" t="s">
        <v>832</v>
      </c>
      <c r="BI52" s="36">
        <v>45</v>
      </c>
      <c r="BJ52" s="36">
        <v>245</v>
      </c>
      <c r="BK52" s="37">
        <v>45340</v>
      </c>
      <c r="BL52" s="36" t="s">
        <v>691</v>
      </c>
      <c r="BM52" s="36">
        <v>32</v>
      </c>
      <c r="BN52" s="36" t="s">
        <v>692</v>
      </c>
      <c r="BO52" s="36" t="s">
        <v>693</v>
      </c>
      <c r="BS52" s="36">
        <v>45</v>
      </c>
      <c r="BT52" s="36">
        <v>245</v>
      </c>
      <c r="BU52" s="36" t="s">
        <v>638</v>
      </c>
      <c r="BV52" s="37">
        <v>43355</v>
      </c>
      <c r="BW52" s="36" t="s">
        <v>479</v>
      </c>
      <c r="BX52" s="36" t="s">
        <v>1823</v>
      </c>
      <c r="CL52" s="36">
        <v>45</v>
      </c>
      <c r="CM52" s="36">
        <v>245</v>
      </c>
      <c r="CN52" s="36">
        <v>1045</v>
      </c>
      <c r="CO52" s="36" t="s">
        <v>1824</v>
      </c>
      <c r="CP52" s="54">
        <v>0.05</v>
      </c>
      <c r="CQ52" s="37">
        <v>43915</v>
      </c>
      <c r="CR52" s="36" t="s">
        <v>601</v>
      </c>
      <c r="DG52" s="36">
        <v>45</v>
      </c>
      <c r="DH52" s="36">
        <v>45</v>
      </c>
      <c r="DI52" s="36" t="s">
        <v>706</v>
      </c>
      <c r="DJ52" s="37">
        <v>45350</v>
      </c>
      <c r="DK52" s="36">
        <v>105</v>
      </c>
      <c r="DL52" s="36" t="s">
        <v>501</v>
      </c>
      <c r="DM52" s="36" t="s">
        <v>707</v>
      </c>
      <c r="DQ52" s="36">
        <v>45</v>
      </c>
      <c r="DR52" s="36">
        <v>16</v>
      </c>
      <c r="DS52" s="36" t="s">
        <v>490</v>
      </c>
      <c r="DT52" s="36" t="s">
        <v>1825</v>
      </c>
      <c r="DU52" s="37">
        <v>45321</v>
      </c>
      <c r="DV52" s="36" t="s">
        <v>503</v>
      </c>
      <c r="DZ52" s="36" t="s">
        <v>1826</v>
      </c>
      <c r="EA52" s="36" t="s">
        <v>1827</v>
      </c>
      <c r="EB52" s="36" t="s">
        <v>1688</v>
      </c>
      <c r="EE52" s="36" t="s">
        <v>1828</v>
      </c>
      <c r="EF52" s="36" t="s">
        <v>1829</v>
      </c>
      <c r="EG52" s="36" t="s">
        <v>1830</v>
      </c>
      <c r="EH52" s="36" t="s">
        <v>897</v>
      </c>
      <c r="EI52" s="36" t="s">
        <v>1831</v>
      </c>
      <c r="EN52" s="36" t="s">
        <v>1832</v>
      </c>
      <c r="EO52" s="36" t="s">
        <v>1833</v>
      </c>
      <c r="EP52" s="36" t="s">
        <v>1834</v>
      </c>
      <c r="EQ52" s="36" t="s">
        <v>1429</v>
      </c>
      <c r="ER52" s="37">
        <v>44216</v>
      </c>
      <c r="ES52" s="36" t="s">
        <v>897</v>
      </c>
    </row>
    <row r="53" spans="3:149" ht="17" x14ac:dyDescent="0.25">
      <c r="C53" s="57"/>
      <c r="P53" s="36">
        <v>46</v>
      </c>
      <c r="Q53" s="36">
        <v>146</v>
      </c>
      <c r="R53" s="36">
        <v>100</v>
      </c>
      <c r="S53" s="36" t="s">
        <v>472</v>
      </c>
      <c r="T53" s="37">
        <v>43804</v>
      </c>
      <c r="X53" s="36">
        <v>46</v>
      </c>
      <c r="Y53" s="36">
        <v>146</v>
      </c>
      <c r="Z53" s="36" t="s">
        <v>683</v>
      </c>
      <c r="AA53" s="36" t="s">
        <v>1835</v>
      </c>
      <c r="AB53" s="37">
        <v>44946</v>
      </c>
      <c r="AC53" s="37">
        <v>45311</v>
      </c>
      <c r="AF53" s="38">
        <v>46</v>
      </c>
      <c r="AG53" s="39">
        <v>246</v>
      </c>
      <c r="AH53" s="39">
        <v>306</v>
      </c>
      <c r="AI53" s="40">
        <v>44976</v>
      </c>
      <c r="AJ53" s="41">
        <v>0.36458333333333331</v>
      </c>
      <c r="AK53" s="39" t="s">
        <v>734</v>
      </c>
      <c r="AL53" s="39" t="s">
        <v>476</v>
      </c>
      <c r="AO53" s="36">
        <v>46</v>
      </c>
      <c r="AP53" s="36">
        <v>246</v>
      </c>
      <c r="AQ53" s="36">
        <v>306</v>
      </c>
      <c r="AR53" s="36" t="s">
        <v>735</v>
      </c>
      <c r="AS53" s="36" t="s">
        <v>736</v>
      </c>
      <c r="AT53" s="37">
        <v>44976</v>
      </c>
      <c r="AU53" s="37">
        <v>45157</v>
      </c>
      <c r="AV53" s="36" t="s">
        <v>501</v>
      </c>
      <c r="AY53" s="36">
        <v>46</v>
      </c>
      <c r="AZ53" s="36">
        <v>246</v>
      </c>
      <c r="BA53" s="36">
        <v>306</v>
      </c>
      <c r="BB53" s="37">
        <v>45341</v>
      </c>
      <c r="BC53" s="36" t="s">
        <v>1131</v>
      </c>
      <c r="BD53" s="36" t="s">
        <v>1132</v>
      </c>
      <c r="BE53" s="36" t="s">
        <v>1133</v>
      </c>
      <c r="BI53" s="36">
        <v>46</v>
      </c>
      <c r="BJ53" s="36">
        <v>246</v>
      </c>
      <c r="BK53" s="37">
        <v>45341</v>
      </c>
      <c r="BL53" s="36" t="s">
        <v>738</v>
      </c>
      <c r="BM53" s="36" t="s">
        <v>739</v>
      </c>
      <c r="BN53" s="36" t="s">
        <v>739</v>
      </c>
      <c r="BO53" s="36" t="s">
        <v>740</v>
      </c>
      <c r="BS53" s="36">
        <v>46</v>
      </c>
      <c r="BT53" s="36">
        <v>246</v>
      </c>
      <c r="BU53" s="36" t="s">
        <v>735</v>
      </c>
      <c r="BV53" s="37">
        <v>44201</v>
      </c>
      <c r="BW53" s="36" t="s">
        <v>479</v>
      </c>
      <c r="BX53" s="36" t="s">
        <v>1836</v>
      </c>
      <c r="CL53" s="36">
        <v>46</v>
      </c>
      <c r="CM53" s="36">
        <v>246</v>
      </c>
      <c r="CN53" s="36">
        <v>1046</v>
      </c>
      <c r="CO53" s="36" t="s">
        <v>1837</v>
      </c>
      <c r="CP53" s="36" t="s">
        <v>1244</v>
      </c>
      <c r="CQ53" s="37">
        <v>44365</v>
      </c>
      <c r="CR53" s="36" t="s">
        <v>1838</v>
      </c>
      <c r="DG53" s="36">
        <v>46</v>
      </c>
      <c r="DH53" s="36">
        <v>46</v>
      </c>
      <c r="DI53" s="36" t="s">
        <v>639</v>
      </c>
      <c r="DJ53" s="37">
        <v>45351</v>
      </c>
      <c r="DK53" s="36">
        <v>106</v>
      </c>
      <c r="DL53" s="36" t="s">
        <v>749</v>
      </c>
      <c r="DM53" s="36" t="s">
        <v>750</v>
      </c>
      <c r="DQ53" s="36">
        <v>46</v>
      </c>
      <c r="DR53" s="36">
        <v>16</v>
      </c>
      <c r="DS53" s="36" t="s">
        <v>558</v>
      </c>
      <c r="DT53" s="36">
        <v>74</v>
      </c>
      <c r="DU53" s="37">
        <v>45321</v>
      </c>
      <c r="DV53" s="36" t="s">
        <v>503</v>
      </c>
      <c r="DZ53" s="36" t="s">
        <v>1839</v>
      </c>
      <c r="EA53" s="36" t="s">
        <v>1840</v>
      </c>
      <c r="EB53" s="36" t="s">
        <v>983</v>
      </c>
      <c r="EE53" s="36" t="s">
        <v>1841</v>
      </c>
      <c r="EF53" s="36" t="s">
        <v>1842</v>
      </c>
      <c r="EG53" s="36" t="s">
        <v>1843</v>
      </c>
      <c r="EH53" s="36" t="s">
        <v>946</v>
      </c>
      <c r="EI53" s="36" t="s">
        <v>1844</v>
      </c>
      <c r="EN53" s="36" t="s">
        <v>1845</v>
      </c>
      <c r="EO53" s="36" t="s">
        <v>1846</v>
      </c>
      <c r="EP53" s="36" t="s">
        <v>1847</v>
      </c>
      <c r="EQ53" s="36" t="s">
        <v>1429</v>
      </c>
      <c r="ER53" s="37">
        <v>43920</v>
      </c>
      <c r="ES53" s="36" t="s">
        <v>946</v>
      </c>
    </row>
    <row r="54" spans="3:149" ht="17" x14ac:dyDescent="0.25">
      <c r="C54" s="57"/>
      <c r="P54" s="36">
        <v>47</v>
      </c>
      <c r="Q54" s="36">
        <v>147</v>
      </c>
      <c r="R54" s="36">
        <v>70.5</v>
      </c>
      <c r="S54" s="36" t="s">
        <v>584</v>
      </c>
      <c r="T54" s="37">
        <v>43794</v>
      </c>
      <c r="X54" s="36">
        <v>47</v>
      </c>
      <c r="Y54" s="36">
        <v>147</v>
      </c>
      <c r="Z54" s="36" t="s">
        <v>777</v>
      </c>
      <c r="AA54" s="36" t="s">
        <v>1848</v>
      </c>
      <c r="AB54" s="37">
        <v>44967</v>
      </c>
      <c r="AC54" s="37">
        <v>45332</v>
      </c>
      <c r="AF54" s="38">
        <v>47</v>
      </c>
      <c r="AG54" s="39">
        <v>247</v>
      </c>
      <c r="AH54" s="39">
        <v>307</v>
      </c>
      <c r="AI54" s="40">
        <v>44977</v>
      </c>
      <c r="AJ54" s="41">
        <v>0.54166666666666663</v>
      </c>
      <c r="AK54" s="39" t="s">
        <v>779</v>
      </c>
      <c r="AL54" s="39" t="s">
        <v>780</v>
      </c>
      <c r="AO54" s="36">
        <v>47</v>
      </c>
      <c r="AP54" s="36">
        <v>247</v>
      </c>
      <c r="AQ54" s="36">
        <v>307</v>
      </c>
      <c r="AR54" s="36" t="s">
        <v>781</v>
      </c>
      <c r="AS54" s="36" t="s">
        <v>782</v>
      </c>
      <c r="AT54" s="37">
        <v>44977</v>
      </c>
      <c r="AU54" s="37">
        <v>45066</v>
      </c>
      <c r="AV54" s="36" t="s">
        <v>479</v>
      </c>
      <c r="AY54" s="36">
        <v>47</v>
      </c>
      <c r="AZ54" s="36">
        <v>247</v>
      </c>
      <c r="BA54" s="36">
        <v>307</v>
      </c>
      <c r="BB54" s="37">
        <v>45342</v>
      </c>
      <c r="BC54" s="36" t="s">
        <v>1171</v>
      </c>
      <c r="BD54" s="36" t="s">
        <v>533</v>
      </c>
      <c r="BE54" s="36" t="s">
        <v>1172</v>
      </c>
      <c r="BI54" s="36">
        <v>47</v>
      </c>
      <c r="BJ54" s="36">
        <v>247</v>
      </c>
      <c r="BK54" s="37">
        <v>45342</v>
      </c>
      <c r="BL54" s="36" t="s">
        <v>785</v>
      </c>
      <c r="BM54" s="36">
        <v>0.8</v>
      </c>
      <c r="BN54" s="36" t="s">
        <v>786</v>
      </c>
      <c r="BO54" s="36" t="s">
        <v>540</v>
      </c>
      <c r="BS54" s="36">
        <v>47</v>
      </c>
      <c r="BT54" s="36">
        <v>247</v>
      </c>
      <c r="BU54" s="36" t="s">
        <v>787</v>
      </c>
      <c r="BV54" s="37">
        <v>43820</v>
      </c>
      <c r="BW54" s="36" t="s">
        <v>479</v>
      </c>
      <c r="BX54" s="36" t="s">
        <v>1849</v>
      </c>
      <c r="CL54" s="36">
        <v>47</v>
      </c>
      <c r="CM54" s="36">
        <v>247</v>
      </c>
      <c r="CN54" s="36">
        <v>1047</v>
      </c>
      <c r="CO54" s="36" t="s">
        <v>1850</v>
      </c>
      <c r="CP54" s="54">
        <v>1</v>
      </c>
      <c r="CQ54" s="37">
        <v>43676</v>
      </c>
      <c r="CR54" s="36" t="s">
        <v>1851</v>
      </c>
      <c r="DG54" s="36">
        <v>47</v>
      </c>
      <c r="DH54" s="36">
        <v>47</v>
      </c>
      <c r="DI54" s="36" t="s">
        <v>800</v>
      </c>
      <c r="DJ54" s="37">
        <v>45352</v>
      </c>
      <c r="DK54" s="36">
        <v>107</v>
      </c>
      <c r="DL54" s="36" t="s">
        <v>501</v>
      </c>
      <c r="DM54" s="36" t="s">
        <v>801</v>
      </c>
      <c r="DQ54" s="36">
        <v>47</v>
      </c>
      <c r="DR54" s="36">
        <v>16</v>
      </c>
      <c r="DS54" s="36" t="s">
        <v>608</v>
      </c>
      <c r="DT54" s="36">
        <v>99</v>
      </c>
      <c r="DU54" s="37">
        <v>45321</v>
      </c>
      <c r="DV54" s="36" t="s">
        <v>751</v>
      </c>
      <c r="DZ54" s="36" t="s">
        <v>1852</v>
      </c>
      <c r="EA54" s="36" t="s">
        <v>1853</v>
      </c>
      <c r="EB54" s="36" t="s">
        <v>983</v>
      </c>
      <c r="EE54" s="36" t="s">
        <v>1854</v>
      </c>
      <c r="EF54" s="36" t="s">
        <v>1855</v>
      </c>
      <c r="EG54" s="36" t="s">
        <v>1856</v>
      </c>
      <c r="EH54" s="36" t="s">
        <v>564</v>
      </c>
      <c r="EI54" s="36" t="s">
        <v>1075</v>
      </c>
      <c r="EN54" s="36" t="s">
        <v>1857</v>
      </c>
      <c r="EO54" s="36" t="s">
        <v>1858</v>
      </c>
      <c r="EP54" s="36" t="s">
        <v>1859</v>
      </c>
      <c r="EQ54" s="36" t="s">
        <v>1860</v>
      </c>
      <c r="ER54" s="37">
        <v>43204</v>
      </c>
      <c r="ES54" s="36" t="s">
        <v>564</v>
      </c>
    </row>
    <row r="55" spans="3:149" ht="17" x14ac:dyDescent="0.25">
      <c r="C55" s="57"/>
      <c r="P55" s="36">
        <v>48</v>
      </c>
      <c r="Q55" s="36">
        <v>148</v>
      </c>
      <c r="R55" s="36">
        <v>440</v>
      </c>
      <c r="S55" s="36" t="s">
        <v>472</v>
      </c>
      <c r="T55" s="37">
        <v>43768</v>
      </c>
      <c r="X55" s="36">
        <v>48</v>
      </c>
      <c r="Y55" s="36">
        <v>148</v>
      </c>
      <c r="Z55" s="36" t="s">
        <v>826</v>
      </c>
      <c r="AA55" s="36" t="s">
        <v>1861</v>
      </c>
      <c r="AB55" s="37">
        <v>45000</v>
      </c>
      <c r="AC55" s="37">
        <v>45366</v>
      </c>
      <c r="AF55" s="38">
        <v>48</v>
      </c>
      <c r="AG55" s="39">
        <v>248</v>
      </c>
      <c r="AH55" s="39">
        <v>308</v>
      </c>
      <c r="AI55" s="40">
        <v>44978</v>
      </c>
      <c r="AJ55" s="41">
        <v>0.39583333333333331</v>
      </c>
      <c r="AK55" s="39" t="s">
        <v>828</v>
      </c>
      <c r="AL55" s="39" t="s">
        <v>476</v>
      </c>
      <c r="AY55" s="36">
        <v>48</v>
      </c>
      <c r="AZ55" s="36">
        <v>248</v>
      </c>
      <c r="BA55" s="36">
        <v>308</v>
      </c>
      <c r="BB55" s="37">
        <v>45343</v>
      </c>
      <c r="BC55" s="36" t="s">
        <v>1203</v>
      </c>
      <c r="BD55" s="36" t="s">
        <v>1204</v>
      </c>
      <c r="BE55" s="36" t="s">
        <v>1205</v>
      </c>
      <c r="BI55" s="36">
        <v>48</v>
      </c>
      <c r="BJ55" s="36">
        <v>248</v>
      </c>
      <c r="BK55" s="37">
        <v>45343</v>
      </c>
      <c r="BL55" s="36" t="s">
        <v>833</v>
      </c>
      <c r="BM55" s="36" t="s">
        <v>503</v>
      </c>
      <c r="BN55" s="36" t="s">
        <v>503</v>
      </c>
      <c r="BO55" s="36" t="s">
        <v>740</v>
      </c>
      <c r="BS55" s="36">
        <v>48</v>
      </c>
      <c r="BT55" s="36">
        <v>248</v>
      </c>
      <c r="BU55" s="36" t="s">
        <v>686</v>
      </c>
      <c r="BV55" s="37">
        <v>44146</v>
      </c>
      <c r="BW55" s="36" t="s">
        <v>479</v>
      </c>
      <c r="BX55" s="36" t="s">
        <v>1862</v>
      </c>
      <c r="CL55" s="36">
        <v>48</v>
      </c>
      <c r="CM55" s="36">
        <v>248</v>
      </c>
      <c r="CN55" s="36">
        <v>1048</v>
      </c>
      <c r="CO55" s="36" t="s">
        <v>1863</v>
      </c>
      <c r="CP55" s="36" t="s">
        <v>1864</v>
      </c>
      <c r="CQ55" s="37">
        <v>44228</v>
      </c>
      <c r="CR55" s="36" t="s">
        <v>492</v>
      </c>
      <c r="DG55" s="36">
        <v>48</v>
      </c>
      <c r="DH55" s="36">
        <v>48</v>
      </c>
      <c r="DI55" s="36" t="s">
        <v>619</v>
      </c>
      <c r="DJ55" s="37">
        <v>45353</v>
      </c>
      <c r="DK55" s="36">
        <v>108</v>
      </c>
      <c r="DL55" s="36" t="s">
        <v>501</v>
      </c>
      <c r="DM55" s="36" t="s">
        <v>845</v>
      </c>
      <c r="DQ55" s="36">
        <v>48</v>
      </c>
      <c r="DR55" s="36">
        <v>17</v>
      </c>
      <c r="DS55" s="36" t="s">
        <v>490</v>
      </c>
      <c r="DT55" s="36" t="s">
        <v>940</v>
      </c>
      <c r="DU55" s="37">
        <v>45322</v>
      </c>
      <c r="DV55" s="36" t="s">
        <v>477</v>
      </c>
      <c r="DZ55" s="36" t="s">
        <v>1865</v>
      </c>
      <c r="EA55" s="36" t="s">
        <v>1866</v>
      </c>
      <c r="EB55" s="36" t="s">
        <v>983</v>
      </c>
      <c r="EE55" s="36" t="s">
        <v>1867</v>
      </c>
      <c r="EF55" s="36" t="s">
        <v>1868</v>
      </c>
      <c r="EG55" s="36" t="s">
        <v>1869</v>
      </c>
      <c r="EH55" s="36" t="s">
        <v>614</v>
      </c>
      <c r="EI55" s="36" t="s">
        <v>1870</v>
      </c>
      <c r="EN55" s="36" t="s">
        <v>1871</v>
      </c>
      <c r="EO55" s="36" t="s">
        <v>1872</v>
      </c>
      <c r="EP55" s="36" t="s">
        <v>1873</v>
      </c>
      <c r="EQ55" s="36" t="s">
        <v>1610</v>
      </c>
      <c r="ER55" s="37">
        <v>43705</v>
      </c>
      <c r="ES55" s="36" t="s">
        <v>614</v>
      </c>
    </row>
    <row r="56" spans="3:149" x14ac:dyDescent="0.2">
      <c r="P56" s="36">
        <v>49</v>
      </c>
      <c r="Q56" s="36">
        <v>149</v>
      </c>
      <c r="R56" s="36">
        <v>260.89999999999998</v>
      </c>
      <c r="S56" s="36" t="s">
        <v>528</v>
      </c>
      <c r="T56" s="37">
        <v>43723</v>
      </c>
      <c r="X56" s="36">
        <v>49</v>
      </c>
      <c r="Y56" s="36">
        <v>149</v>
      </c>
      <c r="Z56" s="36" t="s">
        <v>868</v>
      </c>
      <c r="AA56" s="36" t="s">
        <v>1874</v>
      </c>
      <c r="AB56" s="37">
        <v>45036</v>
      </c>
      <c r="AC56" s="37">
        <v>45402</v>
      </c>
      <c r="AF56" s="38">
        <v>49</v>
      </c>
      <c r="AG56" s="39">
        <v>249</v>
      </c>
      <c r="AH56" s="39">
        <v>309</v>
      </c>
      <c r="AI56" s="40">
        <v>44979</v>
      </c>
      <c r="AJ56" s="41">
        <v>0.41666666666666669</v>
      </c>
      <c r="AK56" s="39" t="s">
        <v>800</v>
      </c>
      <c r="AL56" s="39" t="s">
        <v>476</v>
      </c>
      <c r="AY56" s="36">
        <v>49</v>
      </c>
      <c r="AZ56" s="36">
        <v>249</v>
      </c>
      <c r="BA56" s="36">
        <v>309</v>
      </c>
      <c r="BB56" s="37">
        <v>45344</v>
      </c>
      <c r="BC56" s="36" t="s">
        <v>781</v>
      </c>
      <c r="BD56" s="36" t="s">
        <v>1237</v>
      </c>
      <c r="BE56" s="36" t="s">
        <v>1238</v>
      </c>
      <c r="BI56" s="36">
        <v>49</v>
      </c>
      <c r="BJ56" s="36">
        <v>249</v>
      </c>
      <c r="BK56" s="37">
        <v>45344</v>
      </c>
      <c r="BL56" s="36" t="s">
        <v>875</v>
      </c>
      <c r="BM56" s="36">
        <v>5.9</v>
      </c>
      <c r="BN56" s="36" t="s">
        <v>876</v>
      </c>
      <c r="BO56" s="36" t="s">
        <v>877</v>
      </c>
      <c r="BS56" s="36">
        <v>49</v>
      </c>
      <c r="BT56" s="36">
        <v>249</v>
      </c>
      <c r="BU56" s="36" t="s">
        <v>878</v>
      </c>
      <c r="BV56" s="37">
        <v>44255</v>
      </c>
      <c r="BW56" s="36" t="s">
        <v>479</v>
      </c>
      <c r="BX56" s="36" t="s">
        <v>1875</v>
      </c>
      <c r="CL56" s="36">
        <v>49</v>
      </c>
      <c r="CM56" s="36">
        <v>249</v>
      </c>
      <c r="CN56" s="36">
        <v>1049</v>
      </c>
      <c r="CO56" s="36" t="s">
        <v>1876</v>
      </c>
      <c r="CP56" s="36" t="s">
        <v>1877</v>
      </c>
      <c r="CQ56" s="37">
        <v>44180</v>
      </c>
      <c r="CR56" s="36" t="s">
        <v>548</v>
      </c>
      <c r="DG56" s="36">
        <v>49</v>
      </c>
      <c r="DH56" s="36">
        <v>49</v>
      </c>
      <c r="DI56" s="36" t="s">
        <v>890</v>
      </c>
      <c r="DJ56" s="37">
        <v>45354</v>
      </c>
      <c r="DK56" s="36">
        <v>109</v>
      </c>
      <c r="DL56" s="36" t="s">
        <v>501</v>
      </c>
      <c r="DM56" s="36" t="s">
        <v>891</v>
      </c>
      <c r="DQ56" s="36">
        <v>49</v>
      </c>
      <c r="DR56" s="36">
        <v>17</v>
      </c>
      <c r="DS56" s="36" t="s">
        <v>558</v>
      </c>
      <c r="DT56" s="36">
        <v>78</v>
      </c>
      <c r="DU56" s="37">
        <v>45322</v>
      </c>
      <c r="DV56" s="36" t="s">
        <v>503</v>
      </c>
      <c r="DZ56" s="36" t="s">
        <v>1878</v>
      </c>
      <c r="EA56" s="36" t="s">
        <v>1879</v>
      </c>
      <c r="EB56" s="36" t="s">
        <v>983</v>
      </c>
      <c r="EE56" s="36" t="s">
        <v>1880</v>
      </c>
      <c r="EF56" s="36" t="s">
        <v>1881</v>
      </c>
      <c r="EG56" s="36" t="s">
        <v>1882</v>
      </c>
      <c r="EH56" s="36" t="s">
        <v>664</v>
      </c>
      <c r="EI56" s="36" t="s">
        <v>1883</v>
      </c>
      <c r="EN56" s="36" t="s">
        <v>1884</v>
      </c>
      <c r="EO56" s="36" t="s">
        <v>1885</v>
      </c>
      <c r="EP56" s="36" t="s">
        <v>1886</v>
      </c>
      <c r="EQ56" s="36" t="s">
        <v>1887</v>
      </c>
      <c r="ER56" s="37">
        <v>44603</v>
      </c>
      <c r="ES56" s="36" t="s">
        <v>664</v>
      </c>
    </row>
    <row r="57" spans="3:149" x14ac:dyDescent="0.2">
      <c r="P57" s="36">
        <v>50</v>
      </c>
      <c r="Q57" s="36">
        <v>150</v>
      </c>
      <c r="R57" s="36">
        <v>300.2</v>
      </c>
      <c r="S57" s="36" t="s">
        <v>584</v>
      </c>
      <c r="T57" s="37">
        <v>43687</v>
      </c>
      <c r="X57" s="36">
        <v>50</v>
      </c>
      <c r="Y57" s="36">
        <v>150</v>
      </c>
      <c r="Z57" s="36" t="s">
        <v>913</v>
      </c>
      <c r="AA57" s="36" t="s">
        <v>1888</v>
      </c>
      <c r="AB57" s="37">
        <v>45056</v>
      </c>
      <c r="AC57" s="37">
        <v>45422</v>
      </c>
      <c r="AF57" s="38">
        <v>50</v>
      </c>
      <c r="AG57" s="39">
        <v>250</v>
      </c>
      <c r="AH57" s="39">
        <v>310</v>
      </c>
      <c r="AI57" s="40">
        <v>44980</v>
      </c>
      <c r="AJ57" s="41">
        <v>0.625</v>
      </c>
      <c r="AK57" s="39" t="s">
        <v>915</v>
      </c>
      <c r="AL57" s="39" t="s">
        <v>532</v>
      </c>
      <c r="AY57" s="36">
        <v>50</v>
      </c>
      <c r="AZ57" s="36">
        <v>250</v>
      </c>
      <c r="BA57" s="36">
        <v>310</v>
      </c>
      <c r="BB57" s="37">
        <v>45345</v>
      </c>
      <c r="BC57" s="36" t="s">
        <v>1273</v>
      </c>
      <c r="BD57" s="36" t="s">
        <v>1274</v>
      </c>
      <c r="BE57" s="36" t="s">
        <v>1275</v>
      </c>
      <c r="BI57" s="36">
        <v>50</v>
      </c>
      <c r="BJ57" s="36">
        <v>250</v>
      </c>
      <c r="BK57" s="37">
        <v>45345</v>
      </c>
      <c r="BL57" s="36" t="s">
        <v>920</v>
      </c>
      <c r="BM57" s="36">
        <v>3.5</v>
      </c>
      <c r="BN57" s="36" t="s">
        <v>921</v>
      </c>
      <c r="BO57" s="36" t="s">
        <v>922</v>
      </c>
      <c r="BS57" s="36">
        <v>50</v>
      </c>
      <c r="BT57" s="36">
        <v>250</v>
      </c>
      <c r="BU57" s="36" t="s">
        <v>923</v>
      </c>
      <c r="BV57" s="37">
        <v>43383</v>
      </c>
      <c r="BW57" s="36" t="s">
        <v>924</v>
      </c>
      <c r="BX57" s="36" t="s">
        <v>1889</v>
      </c>
      <c r="CL57" s="36">
        <v>50</v>
      </c>
      <c r="CM57" s="36">
        <v>250</v>
      </c>
      <c r="CN57" s="36">
        <v>1050</v>
      </c>
      <c r="CO57" s="36" t="s">
        <v>1890</v>
      </c>
      <c r="CP57" s="36" t="s">
        <v>1545</v>
      </c>
      <c r="CQ57" s="37">
        <v>44275</v>
      </c>
      <c r="CR57" s="36" t="s">
        <v>1891</v>
      </c>
      <c r="DG57" s="36">
        <v>50</v>
      </c>
      <c r="DH57" s="36">
        <v>50</v>
      </c>
      <c r="DI57" s="36" t="s">
        <v>938</v>
      </c>
      <c r="DJ57" s="37">
        <v>45355</v>
      </c>
      <c r="DK57" s="36">
        <v>110</v>
      </c>
      <c r="DL57" s="36" t="s">
        <v>501</v>
      </c>
      <c r="DM57" s="36" t="s">
        <v>939</v>
      </c>
      <c r="DQ57" s="36">
        <v>50</v>
      </c>
      <c r="DR57" s="36">
        <v>17</v>
      </c>
      <c r="DS57" s="36" t="s">
        <v>608</v>
      </c>
      <c r="DT57" s="36">
        <v>100.3</v>
      </c>
      <c r="DU57" s="37">
        <v>45322</v>
      </c>
      <c r="DV57" s="36" t="s">
        <v>535</v>
      </c>
      <c r="DZ57" s="36" t="s">
        <v>1892</v>
      </c>
      <c r="EA57" s="36" t="s">
        <v>1893</v>
      </c>
      <c r="EB57" s="36" t="s">
        <v>983</v>
      </c>
      <c r="EE57" s="36" t="s">
        <v>1894</v>
      </c>
      <c r="EF57" s="36" t="s">
        <v>1895</v>
      </c>
      <c r="EG57" s="36" t="s">
        <v>1896</v>
      </c>
      <c r="EH57" s="36" t="s">
        <v>713</v>
      </c>
      <c r="EI57" s="36" t="s">
        <v>1897</v>
      </c>
      <c r="EN57" s="36" t="s">
        <v>1898</v>
      </c>
      <c r="EO57" s="36" t="s">
        <v>1899</v>
      </c>
      <c r="EP57" s="36" t="s">
        <v>1900</v>
      </c>
      <c r="EQ57" s="36" t="s">
        <v>1610</v>
      </c>
      <c r="ER57" s="37">
        <v>44033</v>
      </c>
      <c r="ES57" s="36" t="s">
        <v>713</v>
      </c>
    </row>
    <row r="58" spans="3:149" ht="17" x14ac:dyDescent="0.25">
      <c r="E58" s="57"/>
      <c r="P58" s="36">
        <v>51</v>
      </c>
      <c r="Q58" s="36">
        <v>151</v>
      </c>
      <c r="R58" s="36">
        <v>150</v>
      </c>
      <c r="S58" s="36" t="s">
        <v>472</v>
      </c>
      <c r="T58" s="37">
        <v>43651</v>
      </c>
      <c r="X58" s="36">
        <v>51</v>
      </c>
      <c r="Y58" s="36">
        <v>151</v>
      </c>
      <c r="Z58" s="36" t="s">
        <v>962</v>
      </c>
      <c r="AA58" s="36" t="s">
        <v>1901</v>
      </c>
      <c r="AB58" s="37">
        <v>45092</v>
      </c>
      <c r="AC58" s="37">
        <v>45458</v>
      </c>
      <c r="AF58" s="38">
        <v>51</v>
      </c>
      <c r="AG58" s="39">
        <v>251</v>
      </c>
      <c r="AH58" s="39">
        <v>301</v>
      </c>
      <c r="AI58" s="40">
        <v>44981</v>
      </c>
      <c r="AJ58" s="41">
        <v>0.45833333333333331</v>
      </c>
      <c r="AK58" s="39" t="s">
        <v>475</v>
      </c>
      <c r="AL58" s="39" t="s">
        <v>476</v>
      </c>
      <c r="DZ58" s="36" t="s">
        <v>1902</v>
      </c>
      <c r="EA58" s="36" t="s">
        <v>1903</v>
      </c>
      <c r="EB58" s="36" t="s">
        <v>983</v>
      </c>
      <c r="EE58" s="36" t="s">
        <v>1904</v>
      </c>
      <c r="EF58" s="36" t="s">
        <v>1905</v>
      </c>
      <c r="EG58" s="36" t="s">
        <v>1906</v>
      </c>
      <c r="EH58" s="36" t="s">
        <v>757</v>
      </c>
      <c r="EI58" s="36" t="s">
        <v>1907</v>
      </c>
      <c r="EN58" s="36" t="s">
        <v>1908</v>
      </c>
      <c r="EO58" s="36" t="s">
        <v>1909</v>
      </c>
      <c r="EP58" s="36" t="s">
        <v>1910</v>
      </c>
      <c r="EQ58" s="36" t="s">
        <v>1610</v>
      </c>
      <c r="ER58" s="37">
        <v>44267</v>
      </c>
      <c r="ES58" s="36" t="s">
        <v>757</v>
      </c>
    </row>
    <row r="59" spans="3:149" ht="17" x14ac:dyDescent="0.25">
      <c r="E59" s="57"/>
      <c r="P59" s="36">
        <v>52</v>
      </c>
      <c r="Q59" s="36">
        <v>152</v>
      </c>
      <c r="R59" s="36">
        <v>220.6</v>
      </c>
      <c r="S59" s="36" t="s">
        <v>528</v>
      </c>
      <c r="T59" s="37">
        <v>43636</v>
      </c>
      <c r="X59" s="36">
        <v>52</v>
      </c>
      <c r="Y59" s="36">
        <v>152</v>
      </c>
      <c r="Z59" s="36" t="s">
        <v>683</v>
      </c>
      <c r="AA59" s="36" t="s">
        <v>1911</v>
      </c>
      <c r="AB59" s="37">
        <v>45127</v>
      </c>
      <c r="AC59" s="37">
        <v>45493</v>
      </c>
      <c r="AF59" s="38">
        <v>52</v>
      </c>
      <c r="AG59" s="39">
        <v>252</v>
      </c>
      <c r="AH59" s="39">
        <v>302</v>
      </c>
      <c r="AI59" s="40">
        <v>44982</v>
      </c>
      <c r="AJ59" s="41">
        <v>0.4375</v>
      </c>
      <c r="AK59" s="39" t="s">
        <v>531</v>
      </c>
      <c r="AL59" s="39" t="s">
        <v>476</v>
      </c>
      <c r="DZ59" s="36" t="s">
        <v>1912</v>
      </c>
      <c r="EA59" s="36" t="s">
        <v>1913</v>
      </c>
      <c r="EB59" s="36" t="s">
        <v>983</v>
      </c>
      <c r="EE59" s="36" t="s">
        <v>1914</v>
      </c>
      <c r="EF59" s="36" t="s">
        <v>1915</v>
      </c>
      <c r="EG59" s="36" t="s">
        <v>1916</v>
      </c>
      <c r="EH59" s="36" t="s">
        <v>808</v>
      </c>
      <c r="EI59" s="36" t="s">
        <v>1917</v>
      </c>
      <c r="EN59" s="36" t="s">
        <v>1918</v>
      </c>
      <c r="EO59" s="36" t="s">
        <v>1919</v>
      </c>
      <c r="EP59" s="36" t="s">
        <v>1920</v>
      </c>
      <c r="EQ59" s="36" t="s">
        <v>1429</v>
      </c>
      <c r="ER59" s="37">
        <v>43260</v>
      </c>
      <c r="ES59" s="36" t="s">
        <v>808</v>
      </c>
    </row>
    <row r="60" spans="3:149" ht="17" x14ac:dyDescent="0.25">
      <c r="E60" s="57"/>
      <c r="P60" s="36">
        <v>53</v>
      </c>
      <c r="Q60" s="36">
        <v>153</v>
      </c>
      <c r="R60" s="36">
        <v>350.4</v>
      </c>
      <c r="S60" s="36" t="s">
        <v>584</v>
      </c>
      <c r="T60" s="37">
        <v>43600</v>
      </c>
      <c r="X60" s="36">
        <v>53</v>
      </c>
      <c r="Y60" s="36">
        <v>153</v>
      </c>
      <c r="Z60" s="36" t="s">
        <v>1027</v>
      </c>
      <c r="AA60" s="36" t="s">
        <v>1921</v>
      </c>
      <c r="AB60" s="37">
        <v>45148</v>
      </c>
      <c r="AC60" s="37">
        <v>45514</v>
      </c>
      <c r="AF60" s="38">
        <v>53</v>
      </c>
      <c r="AG60" s="39">
        <v>253</v>
      </c>
      <c r="AH60" s="39">
        <v>303</v>
      </c>
      <c r="AI60" s="40">
        <v>44983</v>
      </c>
      <c r="AJ60" s="41">
        <v>0.55208333333333337</v>
      </c>
      <c r="AK60" s="39" t="s">
        <v>587</v>
      </c>
      <c r="AL60" s="39" t="s">
        <v>476</v>
      </c>
      <c r="DZ60" s="36" t="s">
        <v>1922</v>
      </c>
      <c r="EA60" s="36" t="s">
        <v>1923</v>
      </c>
      <c r="EB60" s="36" t="s">
        <v>983</v>
      </c>
      <c r="EE60" s="36" t="s">
        <v>1924</v>
      </c>
      <c r="EF60" s="36" t="s">
        <v>1925</v>
      </c>
      <c r="EG60" s="36" t="s">
        <v>1926</v>
      </c>
      <c r="EH60" s="36" t="s">
        <v>851</v>
      </c>
      <c r="EI60" s="36" t="s">
        <v>1927</v>
      </c>
      <c r="EN60" s="36" t="s">
        <v>1928</v>
      </c>
      <c r="EO60" s="36" t="s">
        <v>1929</v>
      </c>
      <c r="EP60" s="36" t="s">
        <v>1930</v>
      </c>
      <c r="EQ60" s="36" t="s">
        <v>1429</v>
      </c>
      <c r="ER60" s="37">
        <v>44153</v>
      </c>
      <c r="ES60" s="36" t="s">
        <v>851</v>
      </c>
    </row>
    <row r="61" spans="3:149" ht="17" x14ac:dyDescent="0.25">
      <c r="E61" s="57"/>
      <c r="P61" s="36">
        <v>54</v>
      </c>
      <c r="Q61" s="36">
        <v>154</v>
      </c>
      <c r="R61" s="36">
        <v>500.1</v>
      </c>
      <c r="S61" s="36" t="s">
        <v>472</v>
      </c>
      <c r="T61" s="37">
        <v>43556</v>
      </c>
      <c r="X61" s="36">
        <v>54</v>
      </c>
      <c r="Y61" s="36">
        <v>154</v>
      </c>
      <c r="Z61" s="36" t="s">
        <v>1062</v>
      </c>
      <c r="AA61" s="36" t="s">
        <v>1931</v>
      </c>
      <c r="AB61" s="37">
        <v>44951</v>
      </c>
      <c r="AC61" s="37">
        <v>45316</v>
      </c>
      <c r="DZ61" s="36" t="s">
        <v>1932</v>
      </c>
      <c r="EA61" s="36" t="s">
        <v>1933</v>
      </c>
      <c r="EB61" s="36" t="s">
        <v>983</v>
      </c>
      <c r="EE61" s="36" t="s">
        <v>1934</v>
      </c>
      <c r="EF61" s="36" t="s">
        <v>1935</v>
      </c>
      <c r="EG61" s="36" t="s">
        <v>1936</v>
      </c>
      <c r="EH61" s="36" t="s">
        <v>897</v>
      </c>
      <c r="EI61" s="36" t="s">
        <v>1937</v>
      </c>
      <c r="EN61" s="36" t="s">
        <v>1938</v>
      </c>
      <c r="EO61" s="36" t="s">
        <v>1939</v>
      </c>
      <c r="EP61" s="36" t="s">
        <v>1940</v>
      </c>
      <c r="EQ61" s="36" t="s">
        <v>1941</v>
      </c>
      <c r="ER61" s="37">
        <v>43495</v>
      </c>
      <c r="ES61" s="36" t="s">
        <v>897</v>
      </c>
    </row>
    <row r="62" spans="3:149" ht="17" x14ac:dyDescent="0.25">
      <c r="E62" s="57"/>
      <c r="P62" s="36">
        <v>55</v>
      </c>
      <c r="Q62" s="36">
        <v>155</v>
      </c>
      <c r="R62" s="36">
        <v>270</v>
      </c>
      <c r="S62" s="36" t="s">
        <v>528</v>
      </c>
      <c r="T62" s="37">
        <v>43534</v>
      </c>
      <c r="DZ62" s="36" t="s">
        <v>1942</v>
      </c>
      <c r="EA62" s="36" t="s">
        <v>1943</v>
      </c>
      <c r="EB62" s="36" t="s">
        <v>983</v>
      </c>
      <c r="EE62" s="36" t="s">
        <v>1944</v>
      </c>
      <c r="EF62" s="36" t="s">
        <v>1945</v>
      </c>
      <c r="EG62" s="36" t="s">
        <v>1946</v>
      </c>
      <c r="EH62" s="36" t="s">
        <v>946</v>
      </c>
      <c r="EI62" s="36" t="s">
        <v>1947</v>
      </c>
      <c r="EN62" s="36" t="s">
        <v>1948</v>
      </c>
      <c r="EO62" s="36" t="s">
        <v>1949</v>
      </c>
      <c r="EP62" s="36" t="s">
        <v>1950</v>
      </c>
      <c r="EQ62" s="36" t="s">
        <v>1941</v>
      </c>
      <c r="ER62" s="37">
        <v>44668</v>
      </c>
      <c r="ES62" s="36" t="s">
        <v>946</v>
      </c>
    </row>
    <row r="63" spans="3:149" ht="17" x14ac:dyDescent="0.25">
      <c r="E63" s="57"/>
      <c r="P63" s="36">
        <v>56</v>
      </c>
      <c r="Q63" s="36">
        <v>156</v>
      </c>
      <c r="R63" s="36">
        <v>80.25</v>
      </c>
      <c r="S63" s="36" t="s">
        <v>472</v>
      </c>
      <c r="T63" s="37">
        <v>43516</v>
      </c>
      <c r="DZ63" s="36" t="s">
        <v>1951</v>
      </c>
      <c r="EA63" s="36" t="s">
        <v>1952</v>
      </c>
      <c r="EB63" s="36" t="s">
        <v>1953</v>
      </c>
      <c r="EE63" s="36" t="s">
        <v>1954</v>
      </c>
      <c r="EF63" s="36" t="s">
        <v>1955</v>
      </c>
      <c r="EG63" s="36" t="s">
        <v>1956</v>
      </c>
      <c r="EH63" s="36" t="s">
        <v>564</v>
      </c>
      <c r="EI63" s="36" t="s">
        <v>1957</v>
      </c>
      <c r="EN63" s="36" t="s">
        <v>1958</v>
      </c>
      <c r="EO63" s="36" t="s">
        <v>1959</v>
      </c>
      <c r="EP63" s="36" t="s">
        <v>1960</v>
      </c>
      <c r="EQ63" s="36" t="s">
        <v>1941</v>
      </c>
      <c r="ER63" s="37">
        <v>44341</v>
      </c>
      <c r="ES63" s="36" t="s">
        <v>564</v>
      </c>
    </row>
    <row r="64" spans="3:149" ht="17" x14ac:dyDescent="0.25">
      <c r="E64" s="57"/>
      <c r="P64" s="36">
        <v>57</v>
      </c>
      <c r="Q64" s="36">
        <v>157</v>
      </c>
      <c r="R64" s="36">
        <v>120.75</v>
      </c>
      <c r="S64" s="36" t="s">
        <v>584</v>
      </c>
      <c r="T64" s="37">
        <v>43495</v>
      </c>
      <c r="DZ64" s="36" t="s">
        <v>1961</v>
      </c>
      <c r="EA64" s="36" t="s">
        <v>1962</v>
      </c>
      <c r="EB64" s="36" t="s">
        <v>1953</v>
      </c>
      <c r="EE64" s="36" t="s">
        <v>1963</v>
      </c>
      <c r="EF64" s="36" t="s">
        <v>1964</v>
      </c>
      <c r="EG64" s="36" t="s">
        <v>1965</v>
      </c>
      <c r="EH64" s="36" t="s">
        <v>614</v>
      </c>
      <c r="EI64" s="36" t="s">
        <v>973</v>
      </c>
      <c r="EN64" s="36" t="s">
        <v>1966</v>
      </c>
      <c r="EO64" s="36" t="s">
        <v>1967</v>
      </c>
      <c r="EP64" s="36" t="s">
        <v>1968</v>
      </c>
      <c r="EQ64" s="36" t="s">
        <v>1941</v>
      </c>
      <c r="ER64" s="37">
        <v>42451</v>
      </c>
      <c r="ES64" s="36" t="s">
        <v>614</v>
      </c>
    </row>
    <row r="65" spans="5:149" ht="17" x14ac:dyDescent="0.25">
      <c r="E65" s="57"/>
      <c r="P65" s="36">
        <v>58</v>
      </c>
      <c r="Q65" s="36">
        <v>158</v>
      </c>
      <c r="R65" s="36">
        <v>200</v>
      </c>
      <c r="S65" s="36" t="s">
        <v>472</v>
      </c>
      <c r="T65" s="37">
        <v>43439</v>
      </c>
      <c r="DZ65" s="36" t="s">
        <v>1969</v>
      </c>
      <c r="EA65" s="36" t="s">
        <v>1970</v>
      </c>
      <c r="EB65" s="36" t="s">
        <v>1953</v>
      </c>
      <c r="EE65" s="36" t="s">
        <v>1971</v>
      </c>
      <c r="EF65" s="36" t="s">
        <v>1972</v>
      </c>
      <c r="EG65" s="36" t="s">
        <v>1973</v>
      </c>
      <c r="EH65" s="36" t="s">
        <v>664</v>
      </c>
      <c r="EI65" s="36" t="s">
        <v>1974</v>
      </c>
      <c r="EN65" s="36" t="s">
        <v>1975</v>
      </c>
      <c r="EO65" s="36" t="s">
        <v>1976</v>
      </c>
      <c r="EP65" s="36" t="s">
        <v>1977</v>
      </c>
      <c r="EQ65" s="36" t="s">
        <v>1941</v>
      </c>
      <c r="ER65" s="37">
        <v>44107</v>
      </c>
      <c r="ES65" s="36" t="s">
        <v>664</v>
      </c>
    </row>
    <row r="66" spans="5:149" x14ac:dyDescent="0.2">
      <c r="P66" s="36">
        <v>59</v>
      </c>
      <c r="Q66" s="36">
        <v>159</v>
      </c>
      <c r="R66" s="36">
        <v>360.5</v>
      </c>
      <c r="S66" s="36" t="s">
        <v>528</v>
      </c>
      <c r="T66" s="37">
        <v>43424</v>
      </c>
      <c r="DZ66" s="36" t="s">
        <v>1978</v>
      </c>
      <c r="EA66" s="36" t="s">
        <v>1979</v>
      </c>
      <c r="EB66" s="36" t="s">
        <v>1953</v>
      </c>
      <c r="EE66" s="36" t="s">
        <v>1980</v>
      </c>
      <c r="EF66" s="36" t="s">
        <v>1981</v>
      </c>
      <c r="EG66" s="36" t="s">
        <v>1982</v>
      </c>
      <c r="EH66" s="36" t="s">
        <v>713</v>
      </c>
      <c r="EI66" s="36" t="s">
        <v>1983</v>
      </c>
      <c r="EN66" s="36" t="s">
        <v>1984</v>
      </c>
      <c r="EO66" s="36" t="s">
        <v>1985</v>
      </c>
      <c r="EP66" s="36" t="s">
        <v>1986</v>
      </c>
      <c r="EQ66" s="36" t="s">
        <v>1941</v>
      </c>
      <c r="ER66" s="37">
        <v>43296</v>
      </c>
      <c r="ES66" s="36" t="s">
        <v>713</v>
      </c>
    </row>
    <row r="67" spans="5:149" x14ac:dyDescent="0.2">
      <c r="P67" s="36">
        <v>60</v>
      </c>
      <c r="Q67" s="36">
        <v>160</v>
      </c>
      <c r="R67" s="36">
        <v>70</v>
      </c>
      <c r="S67" s="36" t="s">
        <v>584</v>
      </c>
      <c r="T67" s="37">
        <v>43388</v>
      </c>
      <c r="DZ67" s="36" t="s">
        <v>1987</v>
      </c>
      <c r="EA67" s="36" t="s">
        <v>1988</v>
      </c>
      <c r="EB67" s="36" t="s">
        <v>1953</v>
      </c>
      <c r="EE67" s="36" t="s">
        <v>1989</v>
      </c>
      <c r="EF67" s="36" t="s">
        <v>1990</v>
      </c>
      <c r="EG67" s="36" t="s">
        <v>1991</v>
      </c>
      <c r="EH67" s="36" t="s">
        <v>757</v>
      </c>
      <c r="EI67" s="36" t="s">
        <v>1992</v>
      </c>
    </row>
    <row r="68" spans="5:149" ht="17" x14ac:dyDescent="0.25">
      <c r="F68" s="57"/>
      <c r="G68" s="57"/>
      <c r="H68" s="57"/>
      <c r="I68" s="57"/>
      <c r="J68" s="57"/>
      <c r="K68" s="57"/>
      <c r="L68" s="57"/>
      <c r="M68" s="57"/>
      <c r="P68" s="36">
        <v>61</v>
      </c>
      <c r="Q68" s="36">
        <v>161</v>
      </c>
      <c r="R68" s="36">
        <v>150.25</v>
      </c>
      <c r="S68" s="36" t="s">
        <v>472</v>
      </c>
      <c r="T68" s="37">
        <v>43353</v>
      </c>
      <c r="DZ68" s="36" t="s">
        <v>1993</v>
      </c>
      <c r="EA68" s="36" t="s">
        <v>1994</v>
      </c>
      <c r="EB68" s="36" t="s">
        <v>1953</v>
      </c>
      <c r="EE68" s="36" t="s">
        <v>1995</v>
      </c>
      <c r="EF68" s="36" t="s">
        <v>1996</v>
      </c>
      <c r="EG68" s="36" t="s">
        <v>1997</v>
      </c>
      <c r="EH68" s="36" t="s">
        <v>808</v>
      </c>
      <c r="EI68" s="36" t="s">
        <v>1998</v>
      </c>
    </row>
    <row r="69" spans="5:149" x14ac:dyDescent="0.2">
      <c r="P69" s="36">
        <v>62</v>
      </c>
      <c r="Q69" s="36">
        <v>162</v>
      </c>
      <c r="R69" s="36">
        <v>240.8</v>
      </c>
      <c r="S69" s="36" t="s">
        <v>528</v>
      </c>
      <c r="T69" s="37">
        <v>43342</v>
      </c>
      <c r="DZ69" s="36" t="s">
        <v>1999</v>
      </c>
      <c r="EA69" s="36" t="s">
        <v>2000</v>
      </c>
      <c r="EB69" s="36" t="s">
        <v>1953</v>
      </c>
      <c r="EE69" s="36" t="s">
        <v>2001</v>
      </c>
      <c r="EF69" s="36" t="s">
        <v>2002</v>
      </c>
      <c r="EG69" s="36" t="s">
        <v>2003</v>
      </c>
      <c r="EH69" s="36" t="s">
        <v>851</v>
      </c>
      <c r="EI69" s="36" t="s">
        <v>2004</v>
      </c>
    </row>
    <row r="70" spans="5:149" x14ac:dyDescent="0.2">
      <c r="P70" s="36">
        <v>63</v>
      </c>
      <c r="Q70" s="36">
        <v>163</v>
      </c>
      <c r="R70" s="36">
        <v>310.10000000000002</v>
      </c>
      <c r="S70" s="36" t="s">
        <v>584</v>
      </c>
      <c r="T70" s="37">
        <v>43286</v>
      </c>
      <c r="DZ70" s="36" t="s">
        <v>2005</v>
      </c>
      <c r="EA70" s="36" t="s">
        <v>2006</v>
      </c>
      <c r="EB70" s="36" t="s">
        <v>1953</v>
      </c>
    </row>
    <row r="71" spans="5:149" x14ac:dyDescent="0.2">
      <c r="P71" s="36">
        <v>64</v>
      </c>
      <c r="Q71" s="36">
        <v>164</v>
      </c>
      <c r="R71" s="36">
        <v>180</v>
      </c>
      <c r="S71" s="36" t="s">
        <v>472</v>
      </c>
      <c r="T71" s="37">
        <v>43261</v>
      </c>
      <c r="DZ71" s="36" t="s">
        <v>2007</v>
      </c>
      <c r="EA71" s="36" t="s">
        <v>2008</v>
      </c>
      <c r="EB71" s="36" t="s">
        <v>1953</v>
      </c>
    </row>
    <row r="72" spans="5:149" x14ac:dyDescent="0.2">
      <c r="P72" s="36">
        <v>65</v>
      </c>
      <c r="Q72" s="36">
        <v>165</v>
      </c>
      <c r="R72" s="36">
        <v>60.9</v>
      </c>
      <c r="S72" s="36" t="s">
        <v>528</v>
      </c>
      <c r="T72" s="37">
        <v>43235</v>
      </c>
      <c r="DZ72" s="36" t="s">
        <v>2009</v>
      </c>
      <c r="EA72" s="36" t="s">
        <v>2010</v>
      </c>
      <c r="EB72" s="36" t="s">
        <v>1953</v>
      </c>
    </row>
    <row r="73" spans="5:149" x14ac:dyDescent="0.2">
      <c r="P73" s="36">
        <v>66</v>
      </c>
      <c r="Q73" s="36">
        <v>166</v>
      </c>
      <c r="R73" s="36">
        <v>100.5</v>
      </c>
      <c r="S73" s="36" t="s">
        <v>472</v>
      </c>
      <c r="T73" s="37">
        <v>43210</v>
      </c>
      <c r="DZ73" s="36" t="s">
        <v>2011</v>
      </c>
      <c r="EA73" s="36" t="s">
        <v>2012</v>
      </c>
      <c r="EB73" s="36" t="s">
        <v>2013</v>
      </c>
    </row>
    <row r="74" spans="5:149" x14ac:dyDescent="0.2">
      <c r="P74" s="36">
        <v>67</v>
      </c>
      <c r="Q74" s="36">
        <v>167</v>
      </c>
      <c r="R74" s="36">
        <v>220.3</v>
      </c>
      <c r="S74" s="36" t="s">
        <v>584</v>
      </c>
      <c r="T74" s="37">
        <v>43184</v>
      </c>
      <c r="DZ74" s="36" t="s">
        <v>2014</v>
      </c>
      <c r="EA74" s="36" t="s">
        <v>2015</v>
      </c>
      <c r="EB74" s="36" t="s">
        <v>2013</v>
      </c>
    </row>
    <row r="75" spans="5:149" x14ac:dyDescent="0.2">
      <c r="P75" s="36">
        <v>68</v>
      </c>
      <c r="Q75" s="36">
        <v>168</v>
      </c>
      <c r="R75" s="36">
        <v>500.5</v>
      </c>
      <c r="S75" s="36" t="s">
        <v>472</v>
      </c>
      <c r="T75" s="37">
        <v>43136</v>
      </c>
      <c r="DZ75" s="36" t="s">
        <v>2016</v>
      </c>
      <c r="EA75" s="36" t="s">
        <v>2017</v>
      </c>
      <c r="EB75" s="36" t="s">
        <v>2013</v>
      </c>
    </row>
    <row r="76" spans="5:149" x14ac:dyDescent="0.2">
      <c r="P76" s="36">
        <v>69</v>
      </c>
      <c r="Q76" s="36">
        <v>169</v>
      </c>
      <c r="R76" s="36">
        <v>450</v>
      </c>
      <c r="S76" s="36" t="s">
        <v>528</v>
      </c>
      <c r="T76" s="37">
        <v>43115</v>
      </c>
      <c r="DZ76" s="36" t="s">
        <v>2018</v>
      </c>
      <c r="EA76" s="36" t="s">
        <v>2019</v>
      </c>
      <c r="EB76" s="36" t="s">
        <v>2013</v>
      </c>
    </row>
    <row r="77" spans="5:149" x14ac:dyDescent="0.2">
      <c r="P77" s="36">
        <v>70</v>
      </c>
      <c r="Q77" s="36">
        <v>170</v>
      </c>
      <c r="R77" s="36">
        <v>90</v>
      </c>
      <c r="S77" s="36" t="s">
        <v>584</v>
      </c>
      <c r="T77" s="37">
        <v>43079</v>
      </c>
      <c r="DZ77" s="36" t="s">
        <v>2020</v>
      </c>
      <c r="EA77" s="36" t="s">
        <v>2021</v>
      </c>
      <c r="EB77" s="36" t="s">
        <v>2013</v>
      </c>
    </row>
    <row r="78" spans="5:149" x14ac:dyDescent="0.2">
      <c r="P78" s="36">
        <v>71</v>
      </c>
      <c r="Q78" s="36">
        <v>171</v>
      </c>
      <c r="R78" s="36">
        <v>160.25</v>
      </c>
      <c r="S78" s="36" t="s">
        <v>472</v>
      </c>
      <c r="T78" s="37">
        <v>43040</v>
      </c>
      <c r="DZ78" s="36" t="s">
        <v>2022</v>
      </c>
      <c r="EA78" s="36" t="s">
        <v>2023</v>
      </c>
      <c r="EB78" s="36" t="s">
        <v>2013</v>
      </c>
    </row>
    <row r="79" spans="5:149" x14ac:dyDescent="0.2">
      <c r="P79" s="36">
        <v>72</v>
      </c>
      <c r="Q79" s="36">
        <v>172</v>
      </c>
      <c r="R79" s="36">
        <v>250.5</v>
      </c>
      <c r="S79" s="36" t="s">
        <v>528</v>
      </c>
      <c r="T79" s="37">
        <v>43023</v>
      </c>
      <c r="DZ79" s="36" t="s">
        <v>2024</v>
      </c>
      <c r="EA79" s="36" t="s">
        <v>2025</v>
      </c>
      <c r="EB79" s="36" t="s">
        <v>2013</v>
      </c>
    </row>
    <row r="80" spans="5:149" x14ac:dyDescent="0.2">
      <c r="P80" s="36">
        <v>73</v>
      </c>
      <c r="Q80" s="36">
        <v>173</v>
      </c>
      <c r="R80" s="36">
        <v>350</v>
      </c>
      <c r="S80" s="36" t="s">
        <v>584</v>
      </c>
      <c r="T80" s="37">
        <v>42983</v>
      </c>
      <c r="DZ80" s="36" t="s">
        <v>2026</v>
      </c>
      <c r="EA80" s="36" t="s">
        <v>2027</v>
      </c>
      <c r="EB80" s="36" t="s">
        <v>2013</v>
      </c>
    </row>
    <row r="81" spans="16:132" x14ac:dyDescent="0.2">
      <c r="P81" s="36">
        <v>74</v>
      </c>
      <c r="Q81" s="36">
        <v>174</v>
      </c>
      <c r="R81" s="36">
        <v>270.75</v>
      </c>
      <c r="S81" s="36" t="s">
        <v>472</v>
      </c>
      <c r="T81" s="37">
        <v>42977</v>
      </c>
      <c r="DZ81" s="36" t="s">
        <v>2028</v>
      </c>
      <c r="EA81" s="36" t="s">
        <v>2029</v>
      </c>
      <c r="EB81" s="36" t="s">
        <v>2013</v>
      </c>
    </row>
    <row r="82" spans="16:132" x14ac:dyDescent="0.2">
      <c r="DZ82" s="36" t="s">
        <v>2030</v>
      </c>
      <c r="EA82" s="36" t="s">
        <v>2031</v>
      </c>
      <c r="EB82" s="36" t="s">
        <v>2013</v>
      </c>
    </row>
    <row r="83" spans="16:132" x14ac:dyDescent="0.2">
      <c r="DZ83" s="36" t="s">
        <v>2032</v>
      </c>
      <c r="EA83" s="36" t="s">
        <v>2033</v>
      </c>
      <c r="EB83" s="36" t="s">
        <v>2034</v>
      </c>
    </row>
    <row r="84" spans="16:132" x14ac:dyDescent="0.2">
      <c r="DZ84" s="36" t="s">
        <v>2035</v>
      </c>
      <c r="EA84" s="36" t="s">
        <v>2036</v>
      </c>
      <c r="EB84" s="36" t="s">
        <v>2034</v>
      </c>
    </row>
    <row r="85" spans="16:132" x14ac:dyDescent="0.2">
      <c r="DZ85" s="36" t="s">
        <v>2037</v>
      </c>
      <c r="EA85" s="36" t="s">
        <v>2038</v>
      </c>
      <c r="EB85" s="36" t="s">
        <v>2034</v>
      </c>
    </row>
    <row r="86" spans="16:132" x14ac:dyDescent="0.2">
      <c r="DZ86" s="36" t="s">
        <v>2039</v>
      </c>
      <c r="EA86" s="36" t="s">
        <v>2040</v>
      </c>
      <c r="EB86" s="36" t="s">
        <v>2034</v>
      </c>
    </row>
    <row r="87" spans="16:132" x14ac:dyDescent="0.2">
      <c r="DZ87" s="36" t="s">
        <v>2041</v>
      </c>
      <c r="EA87" s="36" t="s">
        <v>2042</v>
      </c>
      <c r="EB87" s="36" t="s">
        <v>2034</v>
      </c>
    </row>
    <row r="88" spans="16:132" x14ac:dyDescent="0.2">
      <c r="DZ88" s="36" t="s">
        <v>2043</v>
      </c>
      <c r="EA88" s="36" t="s">
        <v>2044</v>
      </c>
      <c r="EB88" s="36" t="s">
        <v>2034</v>
      </c>
    </row>
    <row r="89" spans="16:132" x14ac:dyDescent="0.2">
      <c r="DZ89" s="36" t="s">
        <v>2045</v>
      </c>
      <c r="EA89" s="36" t="s">
        <v>2046</v>
      </c>
      <c r="EB89" s="36" t="s">
        <v>2034</v>
      </c>
    </row>
    <row r="90" spans="16:132" x14ac:dyDescent="0.2">
      <c r="DZ90" s="36" t="s">
        <v>2047</v>
      </c>
      <c r="EA90" s="36" t="s">
        <v>2048</v>
      </c>
      <c r="EB90" s="36" t="s">
        <v>2034</v>
      </c>
    </row>
    <row r="91" spans="16:132" x14ac:dyDescent="0.2">
      <c r="DZ91" s="36" t="s">
        <v>2049</v>
      </c>
      <c r="EA91" s="36" t="s">
        <v>2050</v>
      </c>
      <c r="EB91" s="36" t="s">
        <v>2034</v>
      </c>
    </row>
    <row r="92" spans="16:132" x14ac:dyDescent="0.2">
      <c r="DZ92" s="36" t="s">
        <v>2051</v>
      </c>
      <c r="EA92" s="36" t="s">
        <v>2052</v>
      </c>
      <c r="EB92" s="36" t="s">
        <v>2034</v>
      </c>
    </row>
    <row r="93" spans="16:132" x14ac:dyDescent="0.2">
      <c r="DZ93" s="36" t="s">
        <v>2053</v>
      </c>
      <c r="EA93" s="36" t="s">
        <v>2054</v>
      </c>
      <c r="EB93" s="36" t="s">
        <v>2055</v>
      </c>
    </row>
    <row r="94" spans="16:132" x14ac:dyDescent="0.2">
      <c r="DZ94" s="36" t="s">
        <v>2056</v>
      </c>
      <c r="EA94" s="36" t="s">
        <v>2057</v>
      </c>
      <c r="EB94" s="36" t="s">
        <v>2055</v>
      </c>
    </row>
    <row r="95" spans="16:132" x14ac:dyDescent="0.2">
      <c r="DZ95" s="36" t="s">
        <v>2058</v>
      </c>
      <c r="EA95" s="36" t="s">
        <v>2059</v>
      </c>
      <c r="EB95" s="36" t="s">
        <v>2055</v>
      </c>
    </row>
    <row r="96" spans="16:132" x14ac:dyDescent="0.2">
      <c r="DZ96" s="36" t="s">
        <v>2060</v>
      </c>
      <c r="EA96" s="36" t="s">
        <v>2061</v>
      </c>
      <c r="EB96" s="36" t="s">
        <v>2055</v>
      </c>
    </row>
    <row r="97" spans="130:132" x14ac:dyDescent="0.2">
      <c r="DZ97" s="36" t="s">
        <v>2062</v>
      </c>
      <c r="EA97" s="36" t="s">
        <v>2063</v>
      </c>
      <c r="EB97" s="36" t="s">
        <v>2055</v>
      </c>
    </row>
    <row r="98" spans="130:132" x14ac:dyDescent="0.2">
      <c r="DZ98" s="36" t="s">
        <v>2064</v>
      </c>
      <c r="EA98" s="36" t="s">
        <v>2065</v>
      </c>
      <c r="EB98" s="36" t="s">
        <v>2055</v>
      </c>
    </row>
    <row r="99" spans="130:132" x14ac:dyDescent="0.2">
      <c r="DZ99" s="36" t="s">
        <v>2066</v>
      </c>
      <c r="EA99" s="36" t="s">
        <v>2067</v>
      </c>
      <c r="EB99" s="36" t="s">
        <v>2055</v>
      </c>
    </row>
    <row r="100" spans="130:132" x14ac:dyDescent="0.2">
      <c r="DZ100" s="36" t="s">
        <v>2068</v>
      </c>
      <c r="EA100" s="36" t="s">
        <v>2069</v>
      </c>
      <c r="EB100" s="36" t="s">
        <v>2055</v>
      </c>
    </row>
    <row r="101" spans="130:132" x14ac:dyDescent="0.2">
      <c r="DZ101" s="36" t="s">
        <v>2070</v>
      </c>
      <c r="EA101" s="36" t="s">
        <v>2071</v>
      </c>
      <c r="EB101" s="36" t="s">
        <v>2055</v>
      </c>
    </row>
    <row r="102" spans="130:132" x14ac:dyDescent="0.2">
      <c r="DZ102" s="36" t="s">
        <v>2072</v>
      </c>
      <c r="EA102" s="36" t="s">
        <v>2073</v>
      </c>
      <c r="EB102" s="36" t="s">
        <v>2055</v>
      </c>
    </row>
    <row r="103" spans="130:132" x14ac:dyDescent="0.2">
      <c r="DZ103" s="36" t="s">
        <v>2074</v>
      </c>
      <c r="EA103" s="36" t="s">
        <v>2075</v>
      </c>
      <c r="EB103" s="36" t="s">
        <v>2076</v>
      </c>
    </row>
    <row r="104" spans="130:132" x14ac:dyDescent="0.2">
      <c r="DZ104" s="36" t="s">
        <v>2077</v>
      </c>
      <c r="EA104" s="36" t="s">
        <v>2078</v>
      </c>
      <c r="EB104" s="36" t="s">
        <v>2076</v>
      </c>
    </row>
    <row r="105" spans="130:132" x14ac:dyDescent="0.2">
      <c r="DZ105" s="36" t="s">
        <v>2079</v>
      </c>
      <c r="EA105" s="36" t="s">
        <v>2080</v>
      </c>
      <c r="EB105" s="36" t="s">
        <v>2076</v>
      </c>
    </row>
    <row r="106" spans="130:132" x14ac:dyDescent="0.2">
      <c r="DZ106" s="36" t="s">
        <v>2081</v>
      </c>
      <c r="EA106" s="36" t="s">
        <v>2082</v>
      </c>
      <c r="EB106" s="36" t="s">
        <v>2076</v>
      </c>
    </row>
    <row r="107" spans="130:132" x14ac:dyDescent="0.2">
      <c r="DZ107" s="36" t="s">
        <v>2083</v>
      </c>
      <c r="EA107" s="36" t="s">
        <v>2084</v>
      </c>
      <c r="EB107" s="36" t="s">
        <v>2076</v>
      </c>
    </row>
    <row r="108" spans="130:132" x14ac:dyDescent="0.2">
      <c r="DZ108" s="36" t="s">
        <v>2085</v>
      </c>
      <c r="EA108" s="36" t="s">
        <v>2086</v>
      </c>
      <c r="EB108" s="36" t="s">
        <v>2076</v>
      </c>
    </row>
    <row r="109" spans="130:132" x14ac:dyDescent="0.2">
      <c r="DZ109" s="36" t="s">
        <v>2087</v>
      </c>
      <c r="EA109" s="36" t="s">
        <v>2088</v>
      </c>
      <c r="EB109" s="36" t="s">
        <v>2076</v>
      </c>
    </row>
    <row r="110" spans="130:132" x14ac:dyDescent="0.2">
      <c r="DZ110" s="36" t="s">
        <v>2089</v>
      </c>
      <c r="EA110" s="36" t="s">
        <v>2090</v>
      </c>
      <c r="EB110" s="36" t="s">
        <v>2076</v>
      </c>
    </row>
    <row r="111" spans="130:132" x14ac:dyDescent="0.2">
      <c r="DZ111" s="36" t="s">
        <v>2091</v>
      </c>
      <c r="EA111" s="36" t="s">
        <v>2092</v>
      </c>
      <c r="EB111" s="36" t="s">
        <v>2076</v>
      </c>
    </row>
    <row r="112" spans="130:132" x14ac:dyDescent="0.2">
      <c r="DZ112" s="36" t="s">
        <v>2093</v>
      </c>
      <c r="EA112" s="36" t="s">
        <v>2094</v>
      </c>
      <c r="EB112" s="36" t="s">
        <v>2076</v>
      </c>
    </row>
    <row r="113" spans="130:132" x14ac:dyDescent="0.2">
      <c r="DZ113" s="36" t="s">
        <v>2095</v>
      </c>
      <c r="EA113" s="36" t="s">
        <v>2096</v>
      </c>
      <c r="EB113" s="36" t="s">
        <v>2097</v>
      </c>
    </row>
    <row r="114" spans="130:132" x14ac:dyDescent="0.2">
      <c r="DZ114" s="36" t="s">
        <v>2098</v>
      </c>
      <c r="EA114" s="36" t="s">
        <v>2099</v>
      </c>
      <c r="EB114" s="36" t="s">
        <v>2097</v>
      </c>
    </row>
    <row r="115" spans="130:132" x14ac:dyDescent="0.2">
      <c r="DZ115" s="36" t="s">
        <v>2100</v>
      </c>
      <c r="EA115" s="36" t="s">
        <v>2101</v>
      </c>
      <c r="EB115" s="36" t="s">
        <v>2097</v>
      </c>
    </row>
    <row r="116" spans="130:132" x14ac:dyDescent="0.2">
      <c r="DZ116" s="36" t="s">
        <v>2102</v>
      </c>
      <c r="EA116" s="36" t="s">
        <v>2103</v>
      </c>
      <c r="EB116" s="36" t="s">
        <v>2097</v>
      </c>
    </row>
    <row r="117" spans="130:132" x14ac:dyDescent="0.2">
      <c r="DZ117" s="36" t="s">
        <v>2104</v>
      </c>
      <c r="EA117" s="36" t="s">
        <v>2105</v>
      </c>
      <c r="EB117" s="36" t="s">
        <v>2097</v>
      </c>
    </row>
    <row r="118" spans="130:132" x14ac:dyDescent="0.2">
      <c r="DZ118" s="36" t="s">
        <v>2106</v>
      </c>
      <c r="EA118" s="36" t="s">
        <v>2107</v>
      </c>
      <c r="EB118" s="36" t="s">
        <v>2097</v>
      </c>
    </row>
    <row r="119" spans="130:132" x14ac:dyDescent="0.2">
      <c r="DZ119" s="36" t="s">
        <v>2108</v>
      </c>
      <c r="EA119" s="36" t="s">
        <v>2109</v>
      </c>
      <c r="EB119" s="36" t="s">
        <v>2097</v>
      </c>
    </row>
    <row r="120" spans="130:132" x14ac:dyDescent="0.2">
      <c r="DZ120" s="36" t="s">
        <v>2110</v>
      </c>
      <c r="EA120" s="36" t="s">
        <v>2111</v>
      </c>
      <c r="EB120" s="36" t="s">
        <v>2097</v>
      </c>
    </row>
    <row r="121" spans="130:132" x14ac:dyDescent="0.2">
      <c r="DZ121" s="36" t="s">
        <v>2112</v>
      </c>
      <c r="EA121" s="36" t="s">
        <v>2113</v>
      </c>
      <c r="EB121" s="36" t="s">
        <v>2097</v>
      </c>
    </row>
    <row r="122" spans="130:132" x14ac:dyDescent="0.2">
      <c r="DZ122" s="36" t="s">
        <v>2114</v>
      </c>
      <c r="EA122" s="36" t="s">
        <v>2115</v>
      </c>
      <c r="EB122" s="36" t="s">
        <v>2097</v>
      </c>
    </row>
    <row r="123" spans="130:132" x14ac:dyDescent="0.2">
      <c r="DZ123" s="36" t="s">
        <v>2116</v>
      </c>
      <c r="EA123" s="36" t="s">
        <v>2117</v>
      </c>
      <c r="EB123" s="36" t="s">
        <v>2118</v>
      </c>
    </row>
    <row r="124" spans="130:132" x14ac:dyDescent="0.2">
      <c r="DZ124" s="36" t="s">
        <v>2119</v>
      </c>
      <c r="EA124" s="36" t="s">
        <v>2120</v>
      </c>
      <c r="EB124" s="36" t="s">
        <v>2118</v>
      </c>
    </row>
    <row r="125" spans="130:132" x14ac:dyDescent="0.2">
      <c r="DZ125" s="36" t="s">
        <v>2121</v>
      </c>
      <c r="EA125" s="36" t="s">
        <v>2122</v>
      </c>
      <c r="EB125" s="36" t="s">
        <v>2118</v>
      </c>
    </row>
    <row r="126" spans="130:132" x14ac:dyDescent="0.2">
      <c r="DZ126" s="36" t="s">
        <v>2123</v>
      </c>
      <c r="EA126" s="36" t="s">
        <v>2124</v>
      </c>
      <c r="EB126" s="36" t="s">
        <v>2118</v>
      </c>
    </row>
    <row r="127" spans="130:132" x14ac:dyDescent="0.2">
      <c r="DZ127" s="36" t="s">
        <v>2125</v>
      </c>
      <c r="EA127" s="36" t="s">
        <v>2126</v>
      </c>
      <c r="EB127" s="36" t="s">
        <v>2118</v>
      </c>
    </row>
    <row r="128" spans="130:132" x14ac:dyDescent="0.2">
      <c r="DZ128" s="36" t="s">
        <v>2127</v>
      </c>
      <c r="EA128" s="36" t="s">
        <v>2128</v>
      </c>
      <c r="EB128" s="36" t="s">
        <v>2118</v>
      </c>
    </row>
    <row r="129" spans="130:132" x14ac:dyDescent="0.2">
      <c r="DZ129" s="36" t="s">
        <v>2129</v>
      </c>
      <c r="EA129" s="36" t="s">
        <v>2130</v>
      </c>
      <c r="EB129" s="36" t="s">
        <v>2118</v>
      </c>
    </row>
    <row r="130" spans="130:132" x14ac:dyDescent="0.2">
      <c r="DZ130" s="36" t="s">
        <v>2131</v>
      </c>
      <c r="EA130" s="36" t="s">
        <v>2132</v>
      </c>
      <c r="EB130" s="36" t="s">
        <v>2118</v>
      </c>
    </row>
    <row r="131" spans="130:132" x14ac:dyDescent="0.2">
      <c r="DZ131" s="36" t="s">
        <v>2133</v>
      </c>
      <c r="EA131" s="36" t="s">
        <v>2134</v>
      </c>
      <c r="EB131" s="36" t="s">
        <v>2118</v>
      </c>
    </row>
    <row r="132" spans="130:132" x14ac:dyDescent="0.2">
      <c r="DZ132" s="36" t="s">
        <v>2135</v>
      </c>
      <c r="EA132" s="36" t="s">
        <v>2136</v>
      </c>
      <c r="EB132" s="36" t="s">
        <v>2118</v>
      </c>
    </row>
    <row r="133" spans="130:132" x14ac:dyDescent="0.2">
      <c r="DZ133" s="36" t="s">
        <v>2137</v>
      </c>
      <c r="EA133" s="36" t="s">
        <v>2138</v>
      </c>
      <c r="EB133" s="36" t="s">
        <v>2139</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D5CF7-1AC2-40DB-9937-67CD982F978C}">
  <dimension ref="A1:E25"/>
  <sheetViews>
    <sheetView workbookViewId="0"/>
  </sheetViews>
  <sheetFormatPr baseColWidth="10" defaultColWidth="8.83203125" defaultRowHeight="15" x14ac:dyDescent="0.2"/>
  <cols>
    <col min="1" max="1" width="60.6640625" bestFit="1" customWidth="1"/>
    <col min="2" max="2" width="10" bestFit="1" customWidth="1"/>
    <col min="3" max="3" width="12.6640625" bestFit="1" customWidth="1"/>
    <col min="4" max="4" width="10.5" bestFit="1" customWidth="1"/>
    <col min="5" max="5" width="33.83203125" bestFit="1" customWidth="1"/>
  </cols>
  <sheetData>
    <row r="1" spans="1:5" x14ac:dyDescent="0.2">
      <c r="B1" s="17" t="s">
        <v>363</v>
      </c>
    </row>
    <row r="3" spans="1:5" x14ac:dyDescent="0.2">
      <c r="A3" t="s">
        <v>329</v>
      </c>
    </row>
    <row r="5" spans="1:5" x14ac:dyDescent="0.2">
      <c r="A5" t="s">
        <v>331</v>
      </c>
      <c r="B5" t="s">
        <v>334</v>
      </c>
      <c r="C5" t="s">
        <v>335</v>
      </c>
      <c r="D5" t="s">
        <v>336</v>
      </c>
      <c r="E5" t="s">
        <v>337</v>
      </c>
    </row>
    <row r="6" spans="1:5" x14ac:dyDescent="0.2">
      <c r="A6" t="s">
        <v>332</v>
      </c>
    </row>
    <row r="7" spans="1:5" x14ac:dyDescent="0.2">
      <c r="A7" t="s">
        <v>333</v>
      </c>
    </row>
    <row r="8" spans="1:5" x14ac:dyDescent="0.2">
      <c r="A8" t="s">
        <v>330</v>
      </c>
    </row>
    <row r="10" spans="1:5" x14ac:dyDescent="0.2">
      <c r="A10" t="s">
        <v>351</v>
      </c>
      <c r="C10" t="s">
        <v>352</v>
      </c>
    </row>
    <row r="11" spans="1:5" x14ac:dyDescent="0.2">
      <c r="A11" t="s">
        <v>338</v>
      </c>
      <c r="C11" t="s">
        <v>353</v>
      </c>
    </row>
    <row r="12" spans="1:5" x14ac:dyDescent="0.2">
      <c r="A12" t="s">
        <v>339</v>
      </c>
      <c r="C12" t="s">
        <v>354</v>
      </c>
    </row>
    <row r="13" spans="1:5" x14ac:dyDescent="0.2">
      <c r="A13" t="s">
        <v>340</v>
      </c>
      <c r="C13" t="s">
        <v>355</v>
      </c>
    </row>
    <row r="14" spans="1:5" x14ac:dyDescent="0.2">
      <c r="A14" t="s">
        <v>341</v>
      </c>
      <c r="C14" t="s">
        <v>356</v>
      </c>
    </row>
    <row r="15" spans="1:5" x14ac:dyDescent="0.2">
      <c r="A15" t="s">
        <v>342</v>
      </c>
      <c r="C15" t="s">
        <v>357</v>
      </c>
    </row>
    <row r="16" spans="1:5" x14ac:dyDescent="0.2">
      <c r="A16" t="s">
        <v>343</v>
      </c>
    </row>
    <row r="18" spans="1:3" x14ac:dyDescent="0.2">
      <c r="C18" t="s">
        <v>358</v>
      </c>
    </row>
    <row r="19" spans="1:3" x14ac:dyDescent="0.2">
      <c r="A19" t="s">
        <v>344</v>
      </c>
    </row>
    <row r="20" spans="1:3" x14ac:dyDescent="0.2">
      <c r="A20" t="s">
        <v>345</v>
      </c>
    </row>
    <row r="21" spans="1:3" x14ac:dyDescent="0.2">
      <c r="A21" t="s">
        <v>346</v>
      </c>
    </row>
    <row r="22" spans="1:3" x14ac:dyDescent="0.2">
      <c r="A22" t="s">
        <v>347</v>
      </c>
    </row>
    <row r="23" spans="1:3" x14ac:dyDescent="0.2">
      <c r="A23" t="s">
        <v>348</v>
      </c>
    </row>
    <row r="24" spans="1:3" x14ac:dyDescent="0.2">
      <c r="A24" t="s">
        <v>349</v>
      </c>
    </row>
    <row r="25" spans="1:3" x14ac:dyDescent="0.2">
      <c r="A25" t="s">
        <v>350</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D1D3B2-CD13-4FCA-8F33-50FB89E79131}">
  <dimension ref="C5:N49"/>
  <sheetViews>
    <sheetView showGridLines="0" zoomScale="140" zoomScaleNormal="140" workbookViewId="0">
      <selection activeCell="D28" sqref="D28"/>
    </sheetView>
  </sheetViews>
  <sheetFormatPr baseColWidth="10" defaultColWidth="8.83203125" defaultRowHeight="15" x14ac:dyDescent="0.2"/>
  <cols>
    <col min="4" max="4" width="18.5" style="18" bestFit="1" customWidth="1"/>
    <col min="5" max="7" width="15.6640625" customWidth="1"/>
  </cols>
  <sheetData>
    <row r="5" spans="3:14" ht="16" thickBot="1" x14ac:dyDescent="0.25"/>
    <row r="6" spans="3:14" ht="20" thickBot="1" x14ac:dyDescent="0.3">
      <c r="C6" s="68" t="s">
        <v>2140</v>
      </c>
      <c r="D6" s="69"/>
      <c r="E6" s="70"/>
      <c r="F6" s="70"/>
      <c r="G6" s="71"/>
      <c r="L6" s="81" t="s">
        <v>2141</v>
      </c>
      <c r="M6" s="81"/>
      <c r="N6" s="81"/>
    </row>
    <row r="7" spans="3:14" s="76" customFormat="1" ht="19" x14ac:dyDescent="0.25">
      <c r="C7" s="73"/>
      <c r="D7" s="74"/>
      <c r="E7" s="73"/>
      <c r="F7" s="73"/>
      <c r="G7" s="75"/>
    </row>
    <row r="8" spans="3:14" s="76" customFormat="1" ht="19" x14ac:dyDescent="0.25">
      <c r="C8" s="73"/>
      <c r="D8" s="78" t="s">
        <v>2157</v>
      </c>
      <c r="E8" s="73"/>
      <c r="F8" s="73"/>
      <c r="G8" s="75"/>
    </row>
    <row r="9" spans="3:14" s="76" customFormat="1" ht="19" x14ac:dyDescent="0.25">
      <c r="C9" s="73"/>
      <c r="D9" s="78"/>
      <c r="E9" s="73"/>
      <c r="F9" s="73"/>
      <c r="G9" s="75"/>
    </row>
    <row r="10" spans="3:14" s="76" customFormat="1" ht="19" customHeight="1" x14ac:dyDescent="0.25">
      <c r="C10" s="73"/>
      <c r="D10" s="112" t="s">
        <v>2376</v>
      </c>
      <c r="E10" s="112"/>
      <c r="F10" s="112"/>
      <c r="G10" s="112"/>
      <c r="H10" s="112"/>
      <c r="I10" s="112"/>
      <c r="J10" s="112"/>
      <c r="K10" s="112"/>
    </row>
    <row r="11" spans="3:14" s="76" customFormat="1" ht="19" x14ac:dyDescent="0.25">
      <c r="C11" s="73"/>
      <c r="D11" s="112"/>
      <c r="E11" s="112"/>
      <c r="F11" s="112"/>
      <c r="G11" s="112"/>
      <c r="H11" s="112"/>
      <c r="I11" s="112"/>
      <c r="J11" s="112"/>
      <c r="K11" s="112"/>
    </row>
    <row r="12" spans="3:14" s="76" customFormat="1" ht="19" x14ac:dyDescent="0.25">
      <c r="C12" s="73"/>
      <c r="D12" s="112"/>
      <c r="E12" s="112"/>
      <c r="F12" s="112"/>
      <c r="G12" s="112"/>
      <c r="H12" s="112"/>
      <c r="I12" s="112"/>
      <c r="J12" s="112"/>
      <c r="K12" s="112"/>
    </row>
    <row r="13" spans="3:14" s="76" customFormat="1" ht="19" x14ac:dyDescent="0.25">
      <c r="C13" s="73"/>
      <c r="D13" s="114" t="s">
        <v>2377</v>
      </c>
      <c r="E13" s="113"/>
      <c r="F13" s="113"/>
      <c r="G13" s="113"/>
      <c r="H13" s="113"/>
      <c r="I13" s="113"/>
      <c r="J13" s="113"/>
      <c r="K13" s="113"/>
    </row>
    <row r="14" spans="3:14" s="76" customFormat="1" ht="7" customHeight="1" x14ac:dyDescent="0.25">
      <c r="C14" s="73"/>
      <c r="D14"/>
      <c r="E14" s="113"/>
      <c r="F14" s="113"/>
      <c r="G14" s="113"/>
      <c r="H14" s="113"/>
      <c r="I14" s="113"/>
      <c r="J14" s="113"/>
      <c r="K14" s="113"/>
    </row>
    <row r="15" spans="3:14" s="76" customFormat="1" ht="19" x14ac:dyDescent="0.25">
      <c r="C15" s="73"/>
      <c r="D15" s="19" t="s">
        <v>2378</v>
      </c>
      <c r="E15" s="113"/>
      <c r="F15" s="113"/>
      <c r="G15" s="113"/>
      <c r="H15" s="113"/>
      <c r="I15" s="113"/>
      <c r="J15" s="113"/>
      <c r="K15" s="113"/>
    </row>
    <row r="16" spans="3:14" s="76" customFormat="1" ht="19" x14ac:dyDescent="0.25">
      <c r="C16" s="73"/>
      <c r="D16" s="19" t="s">
        <v>2379</v>
      </c>
      <c r="E16" s="113"/>
      <c r="F16" s="113"/>
      <c r="G16" s="113"/>
      <c r="H16" s="113"/>
      <c r="I16" s="113"/>
      <c r="J16" s="113"/>
      <c r="K16" s="113"/>
    </row>
    <row r="17" spans="3:11" s="76" customFormat="1" ht="19" x14ac:dyDescent="0.25">
      <c r="C17" s="73"/>
      <c r="D17" s="19"/>
      <c r="E17" s="113"/>
      <c r="F17" s="113"/>
      <c r="G17" s="113"/>
      <c r="H17" s="113"/>
      <c r="I17" s="113"/>
      <c r="J17" s="113"/>
      <c r="K17" s="113"/>
    </row>
    <row r="18" spans="3:11" s="76" customFormat="1" ht="19" x14ac:dyDescent="0.25">
      <c r="C18" s="73"/>
      <c r="D18" s="114" t="s">
        <v>2380</v>
      </c>
      <c r="E18" s="113"/>
      <c r="F18" s="113"/>
      <c r="G18" s="113"/>
      <c r="H18" s="113"/>
      <c r="I18" s="113"/>
      <c r="J18" s="113"/>
      <c r="K18" s="113"/>
    </row>
    <row r="19" spans="3:11" s="76" customFormat="1" ht="19" x14ac:dyDescent="0.25">
      <c r="C19" s="73"/>
      <c r="D19" s="115" t="s">
        <v>2384</v>
      </c>
      <c r="E19" s="19" t="s">
        <v>2382</v>
      </c>
      <c r="F19" s="113"/>
      <c r="G19" s="113"/>
      <c r="H19" s="113"/>
      <c r="I19" s="113"/>
      <c r="J19" s="113"/>
      <c r="K19" s="113"/>
    </row>
    <row r="20" spans="3:11" s="76" customFormat="1" ht="19" x14ac:dyDescent="0.25">
      <c r="C20" s="73"/>
      <c r="D20" s="115" t="s">
        <v>2385</v>
      </c>
      <c r="E20" s="19" t="s">
        <v>2383</v>
      </c>
      <c r="F20" s="73"/>
      <c r="G20" s="75"/>
    </row>
    <row r="21" spans="3:11" s="76" customFormat="1" ht="19" x14ac:dyDescent="0.25">
      <c r="C21" s="73"/>
      <c r="D21" s="115" t="s">
        <v>2386</v>
      </c>
      <c r="E21" s="19" t="s">
        <v>2381</v>
      </c>
      <c r="F21" s="73"/>
      <c r="G21" s="75"/>
    </row>
    <row r="22" spans="3:11" ht="15" customHeight="1" x14ac:dyDescent="0.2">
      <c r="D22" s="79"/>
      <c r="E22" s="79"/>
      <c r="F22" s="79"/>
      <c r="G22" s="79"/>
      <c r="H22" s="79"/>
      <c r="I22" s="79"/>
      <c r="J22" s="79"/>
    </row>
    <row r="23" spans="3:11" ht="15" customHeight="1" x14ac:dyDescent="0.2">
      <c r="D23" s="77" t="s">
        <v>2145</v>
      </c>
      <c r="E23" s="72"/>
      <c r="F23" s="72"/>
      <c r="G23" s="72"/>
      <c r="H23" s="72"/>
      <c r="I23" s="72"/>
      <c r="J23" s="72"/>
    </row>
    <row r="24" spans="3:11" ht="15" customHeight="1" x14ac:dyDescent="0.2">
      <c r="D24"/>
      <c r="E24" s="72"/>
      <c r="F24" s="72"/>
      <c r="G24" s="72"/>
      <c r="H24" s="72"/>
      <c r="I24" s="72"/>
      <c r="J24" s="72"/>
    </row>
    <row r="25" spans="3:11" ht="15" customHeight="1" x14ac:dyDescent="0.2">
      <c r="D25" t="s">
        <v>2146</v>
      </c>
      <c r="E25" s="72"/>
      <c r="F25" s="72"/>
      <c r="G25" s="72"/>
      <c r="H25" s="72"/>
      <c r="I25" s="72"/>
      <c r="J25" s="72"/>
    </row>
    <row r="26" spans="3:11" ht="15" customHeight="1" x14ac:dyDescent="0.2">
      <c r="D26" t="s">
        <v>2147</v>
      </c>
      <c r="E26" s="72"/>
      <c r="F26" s="72"/>
      <c r="G26" s="72"/>
      <c r="H26" s="72"/>
      <c r="I26" s="72"/>
      <c r="J26" s="72"/>
    </row>
    <row r="27" spans="3:11" ht="15" customHeight="1" x14ac:dyDescent="0.2">
      <c r="D27"/>
      <c r="E27" s="72"/>
      <c r="F27" s="72"/>
      <c r="G27" s="72"/>
      <c r="H27" s="72"/>
      <c r="I27" s="72"/>
      <c r="J27" s="72"/>
    </row>
    <row r="28" spans="3:11" ht="15" customHeight="1" x14ac:dyDescent="0.2">
      <c r="D28" s="77" t="s">
        <v>2148</v>
      </c>
      <c r="E28" s="72"/>
      <c r="F28" s="72"/>
      <c r="G28" s="72"/>
      <c r="H28" s="72"/>
      <c r="I28" s="72"/>
      <c r="J28" s="72"/>
    </row>
    <row r="29" spans="3:11" ht="15" customHeight="1" x14ac:dyDescent="0.2">
      <c r="D29"/>
      <c r="E29" s="72"/>
      <c r="F29" s="72"/>
      <c r="G29" s="72"/>
      <c r="H29" s="72"/>
      <c r="I29" s="72"/>
      <c r="J29" s="72"/>
    </row>
    <row r="30" spans="3:11" ht="15" customHeight="1" x14ac:dyDescent="0.2">
      <c r="D30" t="s">
        <v>2149</v>
      </c>
      <c r="E30" s="72"/>
      <c r="F30" s="72"/>
      <c r="G30" s="72"/>
      <c r="H30" s="72"/>
      <c r="I30" s="72"/>
      <c r="J30" s="72"/>
    </row>
    <row r="31" spans="3:11" ht="15" customHeight="1" x14ac:dyDescent="0.2">
      <c r="D31" t="s">
        <v>2150</v>
      </c>
      <c r="E31" s="72"/>
      <c r="F31" s="72"/>
      <c r="G31" s="72"/>
      <c r="H31" s="72"/>
      <c r="I31" s="72"/>
      <c r="J31" s="72"/>
    </row>
    <row r="32" spans="3:11" ht="15" customHeight="1" x14ac:dyDescent="0.2">
      <c r="D32"/>
      <c r="E32" s="72"/>
      <c r="F32" s="72"/>
      <c r="G32" s="72"/>
      <c r="H32" s="72"/>
      <c r="I32" s="72"/>
      <c r="J32" s="72"/>
    </row>
    <row r="33" spans="4:11" ht="15" customHeight="1" x14ac:dyDescent="0.2">
      <c r="D33" s="77" t="s">
        <v>2151</v>
      </c>
      <c r="E33" s="72"/>
      <c r="F33" s="72"/>
      <c r="G33" s="72"/>
      <c r="H33" s="72"/>
      <c r="I33" s="72"/>
      <c r="J33" s="72"/>
    </row>
    <row r="34" spans="4:11" ht="15" customHeight="1" x14ac:dyDescent="0.2">
      <c r="D34"/>
      <c r="E34" s="72"/>
      <c r="F34" s="72"/>
      <c r="G34" s="72"/>
      <c r="H34" s="72"/>
      <c r="I34" s="72"/>
      <c r="J34" s="72"/>
    </row>
    <row r="35" spans="4:11" ht="15" customHeight="1" x14ac:dyDescent="0.2">
      <c r="D35" t="s">
        <v>2152</v>
      </c>
      <c r="E35" s="72"/>
      <c r="F35" s="72"/>
      <c r="G35" s="72"/>
      <c r="H35" s="72"/>
      <c r="I35" s="72"/>
      <c r="J35" s="72"/>
    </row>
    <row r="36" spans="4:11" ht="15" customHeight="1" x14ac:dyDescent="0.2">
      <c r="D36" t="s">
        <v>2153</v>
      </c>
      <c r="E36" s="72"/>
      <c r="F36" s="72"/>
      <c r="G36" s="72"/>
      <c r="H36" s="72"/>
      <c r="I36" s="72"/>
      <c r="J36" s="72"/>
    </row>
    <row r="37" spans="4:11" ht="15" customHeight="1" x14ac:dyDescent="0.2">
      <c r="D37"/>
      <c r="E37" s="72"/>
      <c r="F37" s="72"/>
      <c r="G37" s="72"/>
      <c r="H37" s="72"/>
      <c r="I37" s="72"/>
      <c r="J37" s="72"/>
    </row>
    <row r="38" spans="4:11" ht="15" customHeight="1" x14ac:dyDescent="0.2">
      <c r="D38" s="77" t="s">
        <v>2154</v>
      </c>
      <c r="E38" s="80"/>
      <c r="F38" s="72"/>
      <c r="G38" s="72"/>
      <c r="H38" s="72"/>
      <c r="I38" s="72"/>
      <c r="J38" s="72"/>
    </row>
    <row r="39" spans="4:11" ht="15" customHeight="1" x14ac:dyDescent="0.2">
      <c r="D39"/>
      <c r="E39" s="72"/>
      <c r="F39" s="72"/>
      <c r="G39" s="72"/>
      <c r="H39" s="72"/>
      <c r="I39" s="72"/>
      <c r="J39" s="72"/>
    </row>
    <row r="40" spans="4:11" ht="15" customHeight="1" x14ac:dyDescent="0.2">
      <c r="D40" t="s">
        <v>2155</v>
      </c>
      <c r="E40" s="72"/>
      <c r="F40" s="72"/>
      <c r="G40" s="72"/>
      <c r="H40" s="72"/>
      <c r="I40" s="72"/>
      <c r="J40" s="72"/>
    </row>
    <row r="41" spans="4:11" ht="15" customHeight="1" x14ac:dyDescent="0.2">
      <c r="D41" t="s">
        <v>2156</v>
      </c>
      <c r="E41" s="72"/>
      <c r="F41" s="72"/>
      <c r="G41" s="72"/>
      <c r="H41" s="72"/>
      <c r="I41" s="72"/>
      <c r="J41" s="72"/>
    </row>
    <row r="42" spans="4:11" x14ac:dyDescent="0.2">
      <c r="D42" s="19"/>
      <c r="J42" s="59"/>
      <c r="K42" s="59"/>
    </row>
    <row r="43" spans="4:11" x14ac:dyDescent="0.2">
      <c r="D43" s="19"/>
      <c r="J43" s="59"/>
      <c r="K43" s="59"/>
    </row>
    <row r="44" spans="4:11" x14ac:dyDescent="0.2">
      <c r="D44" s="19"/>
      <c r="J44" s="59"/>
      <c r="K44" s="59"/>
    </row>
    <row r="45" spans="4:11" x14ac:dyDescent="0.2">
      <c r="D45" s="19"/>
      <c r="J45" s="59"/>
      <c r="K45" s="59"/>
    </row>
    <row r="46" spans="4:11" x14ac:dyDescent="0.2">
      <c r="J46" s="59"/>
      <c r="K46" s="59"/>
    </row>
    <row r="47" spans="4:11" x14ac:dyDescent="0.2">
      <c r="J47" s="59"/>
      <c r="K47" s="59"/>
    </row>
    <row r="48" spans="4:11" x14ac:dyDescent="0.2">
      <c r="J48" s="59"/>
      <c r="K48" s="59"/>
    </row>
    <row r="49" spans="10:11" x14ac:dyDescent="0.2">
      <c r="J49" s="59"/>
      <c r="K49" s="59"/>
    </row>
  </sheetData>
  <mergeCells count="2">
    <mergeCell ref="L6:N6"/>
    <mergeCell ref="D10:K12"/>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0440C4-13E0-8A4A-97D5-3025107660FE}">
  <dimension ref="D3:L33"/>
  <sheetViews>
    <sheetView showGridLines="0" zoomScale="140" zoomScaleNormal="140" workbookViewId="0">
      <selection activeCell="E6" sqref="E6:K6"/>
    </sheetView>
  </sheetViews>
  <sheetFormatPr baseColWidth="10" defaultRowHeight="15" x14ac:dyDescent="0.2"/>
  <cols>
    <col min="4" max="4" width="19" bestFit="1" customWidth="1"/>
  </cols>
  <sheetData>
    <row r="3" spans="4:12" ht="16" thickBot="1" x14ac:dyDescent="0.25"/>
    <row r="4" spans="4:12" ht="20" thickBot="1" x14ac:dyDescent="0.3">
      <c r="D4" s="68" t="s">
        <v>2347</v>
      </c>
      <c r="E4" s="69"/>
      <c r="F4" s="70"/>
      <c r="G4" s="70"/>
      <c r="H4" s="71"/>
      <c r="K4" s="72"/>
    </row>
    <row r="5" spans="4:12" x14ac:dyDescent="0.2">
      <c r="E5" s="19"/>
      <c r="K5" s="72"/>
    </row>
    <row r="6" spans="4:12" x14ac:dyDescent="0.2">
      <c r="D6" s="105"/>
      <c r="E6" s="106" t="s">
        <v>2348</v>
      </c>
      <c r="F6" s="106"/>
      <c r="G6" s="106"/>
      <c r="H6" s="106"/>
      <c r="I6" s="106"/>
      <c r="J6" s="106"/>
      <c r="K6" s="106"/>
      <c r="L6" s="105"/>
    </row>
    <row r="10" spans="4:12" x14ac:dyDescent="0.2">
      <c r="D10" s="19" t="s">
        <v>2349</v>
      </c>
      <c r="E10" t="s">
        <v>2356</v>
      </c>
    </row>
    <row r="12" spans="4:12" x14ac:dyDescent="0.2">
      <c r="D12" t="s">
        <v>2350</v>
      </c>
    </row>
    <row r="13" spans="4:12" ht="6" customHeight="1" x14ac:dyDescent="0.2"/>
    <row r="14" spans="4:12" x14ac:dyDescent="0.2">
      <c r="E14" s="19" t="s">
        <v>2351</v>
      </c>
    </row>
    <row r="15" spans="4:12" x14ac:dyDescent="0.2">
      <c r="E15" s="19" t="s">
        <v>2352</v>
      </c>
    </row>
    <row r="16" spans="4:12" x14ac:dyDescent="0.2">
      <c r="E16" s="19" t="s">
        <v>2353</v>
      </c>
    </row>
    <row r="17" spans="4:7" x14ac:dyDescent="0.2">
      <c r="E17" s="19" t="s">
        <v>2354</v>
      </c>
    </row>
    <row r="19" spans="4:7" x14ac:dyDescent="0.2">
      <c r="D19" s="19" t="s">
        <v>2355</v>
      </c>
      <c r="G19" t="s">
        <v>2357</v>
      </c>
    </row>
    <row r="20" spans="4:7" x14ac:dyDescent="0.2">
      <c r="D20" s="19"/>
    </row>
    <row r="21" spans="4:7" x14ac:dyDescent="0.2">
      <c r="D21" s="19"/>
      <c r="E21" s="19" t="s">
        <v>2358</v>
      </c>
    </row>
    <row r="22" spans="4:7" x14ac:dyDescent="0.2">
      <c r="G22" t="s">
        <v>2359</v>
      </c>
    </row>
    <row r="23" spans="4:7" x14ac:dyDescent="0.2">
      <c r="G23" t="s">
        <v>2360</v>
      </c>
    </row>
    <row r="24" spans="4:7" ht="16" x14ac:dyDescent="0.25">
      <c r="G24" t="s">
        <v>2361</v>
      </c>
    </row>
    <row r="26" spans="4:7" x14ac:dyDescent="0.2">
      <c r="E26" s="19" t="s">
        <v>2362</v>
      </c>
    </row>
    <row r="27" spans="4:7" ht="16" x14ac:dyDescent="0.25">
      <c r="G27" t="s">
        <v>2363</v>
      </c>
    </row>
    <row r="28" spans="4:7" x14ac:dyDescent="0.2">
      <c r="G28" t="s">
        <v>2364</v>
      </c>
    </row>
    <row r="29" spans="4:7" ht="16" x14ac:dyDescent="0.25">
      <c r="G29" t="s">
        <v>2365</v>
      </c>
    </row>
    <row r="31" spans="4:7" x14ac:dyDescent="0.2">
      <c r="D31" s="19" t="s">
        <v>2366</v>
      </c>
      <c r="E31" t="s">
        <v>2367</v>
      </c>
    </row>
    <row r="33" spans="4:4" x14ac:dyDescent="0.2">
      <c r="D33" t="s">
        <v>2368</v>
      </c>
    </row>
  </sheetData>
  <mergeCells count="1">
    <mergeCell ref="E6:K6"/>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00E68B-616F-D041-B9F2-BF9A2219DE23}">
  <dimension ref="A4:AQ81"/>
  <sheetViews>
    <sheetView showGridLines="0" workbookViewId="0">
      <selection activeCell="A7" sqref="A7"/>
    </sheetView>
  </sheetViews>
  <sheetFormatPr baseColWidth="10" defaultRowHeight="16" x14ac:dyDescent="0.2"/>
  <cols>
    <col min="1" max="2" width="10.83203125" style="27"/>
    <col min="3" max="3" width="32.33203125" style="27" bestFit="1" customWidth="1"/>
    <col min="4" max="4" width="13.6640625" style="27" bestFit="1" customWidth="1"/>
    <col min="5" max="5" width="32.33203125" style="27" bestFit="1" customWidth="1"/>
    <col min="6" max="6" width="68" style="27" customWidth="1"/>
    <col min="7" max="7" width="86.6640625" style="27" bestFit="1" customWidth="1"/>
    <col min="8" max="8" width="11.5" style="27" customWidth="1"/>
    <col min="9" max="9" width="10.83203125" style="27"/>
    <col min="10" max="13" width="25.33203125" style="27" customWidth="1"/>
    <col min="14" max="16" width="10.83203125" style="27"/>
    <col min="17" max="17" width="18.1640625" style="27" bestFit="1" customWidth="1"/>
    <col min="18" max="18" width="9.33203125" style="27" bestFit="1" customWidth="1"/>
    <col min="19" max="19" width="16.83203125" style="27" bestFit="1" customWidth="1"/>
    <col min="20" max="20" width="13.1640625" style="27" bestFit="1" customWidth="1"/>
    <col min="21" max="21" width="18" style="27" bestFit="1" customWidth="1"/>
    <col min="22" max="22" width="17" style="27" bestFit="1" customWidth="1"/>
    <col min="23" max="25" width="10.83203125" style="27"/>
    <col min="26" max="26" width="25.6640625" style="27" bestFit="1" customWidth="1"/>
    <col min="27" max="27" width="11" style="27" bestFit="1" customWidth="1"/>
    <col min="28" max="28" width="12.33203125" style="27" customWidth="1"/>
    <col min="29" max="29" width="8.83203125" style="27" bestFit="1" customWidth="1"/>
    <col min="30" max="30" width="12.83203125" style="27" bestFit="1" customWidth="1"/>
    <col min="31" max="31" width="12.5" style="27" bestFit="1" customWidth="1"/>
    <col min="32" max="32" width="13.6640625" style="27" bestFit="1" customWidth="1"/>
    <col min="33" max="33" width="13.1640625" style="27" bestFit="1" customWidth="1"/>
    <col min="34" max="34" width="9" style="27" bestFit="1" customWidth="1"/>
    <col min="35" max="35" width="11.6640625" style="27" bestFit="1" customWidth="1"/>
    <col min="36" max="36" width="17.33203125" style="27" bestFit="1" customWidth="1"/>
    <col min="37" max="37" width="14.33203125" style="27" bestFit="1" customWidth="1"/>
    <col min="38" max="38" width="12.1640625" style="27" bestFit="1" customWidth="1"/>
    <col min="39" max="39" width="10.33203125" style="27" bestFit="1" customWidth="1"/>
    <col min="40" max="40" width="14.6640625" style="27" bestFit="1" customWidth="1"/>
    <col min="41" max="41" width="14" style="27" bestFit="1" customWidth="1"/>
    <col min="42" max="42" width="6.5" style="27" bestFit="1" customWidth="1"/>
    <col min="43" max="43" width="22.83203125" style="27" bestFit="1" customWidth="1"/>
    <col min="44" max="16384" width="10.83203125" style="27"/>
  </cols>
  <sheetData>
    <row r="4" spans="3:43" x14ac:dyDescent="0.2">
      <c r="J4" s="99" t="s">
        <v>2178</v>
      </c>
      <c r="Q4" s="99" t="s">
        <v>2234</v>
      </c>
      <c r="Z4" s="99" t="s">
        <v>2279</v>
      </c>
    </row>
    <row r="7" spans="3:43" x14ac:dyDescent="0.2">
      <c r="J7" s="30" t="s">
        <v>0</v>
      </c>
      <c r="K7" s="30" t="s">
        <v>1</v>
      </c>
      <c r="L7" s="30" t="s">
        <v>2</v>
      </c>
      <c r="M7" s="30" t="s">
        <v>3</v>
      </c>
      <c r="Q7" s="30" t="s">
        <v>2235</v>
      </c>
      <c r="R7" s="30" t="s">
        <v>2236</v>
      </c>
      <c r="S7" s="30" t="s">
        <v>2237</v>
      </c>
      <c r="T7" s="30" t="s">
        <v>2238</v>
      </c>
      <c r="U7" s="30" t="s">
        <v>2239</v>
      </c>
      <c r="V7" s="30" t="s">
        <v>2240</v>
      </c>
      <c r="Z7" s="31" t="s">
        <v>2247</v>
      </c>
      <c r="AA7" s="32" t="s">
        <v>2248</v>
      </c>
      <c r="AB7" s="32" t="s">
        <v>2249</v>
      </c>
      <c r="AC7" s="32" t="s">
        <v>2250</v>
      </c>
      <c r="AD7" s="32" t="s">
        <v>2251</v>
      </c>
      <c r="AE7" s="32" t="s">
        <v>2252</v>
      </c>
      <c r="AF7" s="32" t="s">
        <v>2253</v>
      </c>
      <c r="AG7" s="32" t="s">
        <v>2254</v>
      </c>
      <c r="AH7" s="32" t="s">
        <v>2255</v>
      </c>
      <c r="AI7" s="30" t="s">
        <v>2256</v>
      </c>
      <c r="AJ7" s="30" t="s">
        <v>2257</v>
      </c>
      <c r="AK7" s="30" t="s">
        <v>2258</v>
      </c>
      <c r="AL7" s="30" t="s">
        <v>2259</v>
      </c>
      <c r="AM7" s="30" t="s">
        <v>2260</v>
      </c>
      <c r="AN7" s="30" t="s">
        <v>2261</v>
      </c>
      <c r="AO7" s="30" t="s">
        <v>2262</v>
      </c>
      <c r="AP7" s="30" t="s">
        <v>2263</v>
      </c>
      <c r="AQ7" s="30" t="s">
        <v>2264</v>
      </c>
    </row>
    <row r="8" spans="3:43" x14ac:dyDescent="0.2">
      <c r="J8" s="36" t="s">
        <v>2179</v>
      </c>
      <c r="K8" s="36">
        <v>45567</v>
      </c>
      <c r="L8" s="36">
        <v>0.42708333333333331</v>
      </c>
      <c r="M8" s="36" t="s">
        <v>62</v>
      </c>
      <c r="Q8" s="36" t="s">
        <v>2241</v>
      </c>
      <c r="R8" s="36" t="s">
        <v>2179</v>
      </c>
      <c r="S8" s="36" t="s">
        <v>2242</v>
      </c>
      <c r="T8" s="36" t="s">
        <v>2243</v>
      </c>
      <c r="U8" s="37">
        <v>45585</v>
      </c>
      <c r="V8" s="37" t="s">
        <v>1244</v>
      </c>
      <c r="Z8" s="38">
        <v>1</v>
      </c>
      <c r="AA8" s="39">
        <v>1001</v>
      </c>
      <c r="AB8" s="39">
        <v>5001</v>
      </c>
      <c r="AC8" s="40">
        <v>2001</v>
      </c>
      <c r="AD8" s="41">
        <v>45566</v>
      </c>
      <c r="AE8" s="39">
        <v>45570</v>
      </c>
      <c r="AF8" s="39">
        <v>45573</v>
      </c>
      <c r="AG8" s="39" t="s">
        <v>2265</v>
      </c>
      <c r="AH8" s="39" t="s">
        <v>62</v>
      </c>
      <c r="AI8" s="36" t="s">
        <v>2266</v>
      </c>
      <c r="AJ8" s="36">
        <v>2</v>
      </c>
      <c r="AK8" s="36">
        <v>120</v>
      </c>
      <c r="AL8" s="36">
        <v>30</v>
      </c>
      <c r="AM8" s="36">
        <v>390</v>
      </c>
      <c r="AN8" s="37" t="s">
        <v>2267</v>
      </c>
      <c r="AO8" s="37" t="s">
        <v>476</v>
      </c>
      <c r="AP8" s="36">
        <v>4.5</v>
      </c>
      <c r="AQ8" s="36" t="s">
        <v>2268</v>
      </c>
    </row>
    <row r="9" spans="3:43" x14ac:dyDescent="0.2">
      <c r="J9" s="36" t="s">
        <v>2180</v>
      </c>
      <c r="K9" s="36">
        <v>45575</v>
      </c>
      <c r="L9" s="36">
        <v>0.59722222222222221</v>
      </c>
      <c r="M9" s="36" t="s">
        <v>23</v>
      </c>
      <c r="Q9" s="36" t="s">
        <v>2244</v>
      </c>
      <c r="R9" s="36" t="s">
        <v>2179</v>
      </c>
      <c r="S9" s="36" t="s">
        <v>2242</v>
      </c>
      <c r="T9" s="36" t="s">
        <v>2245</v>
      </c>
      <c r="U9" s="37">
        <v>45585</v>
      </c>
      <c r="V9" s="37" t="s">
        <v>930</v>
      </c>
      <c r="Z9" s="38">
        <v>2</v>
      </c>
      <c r="AA9" s="39">
        <v>1002</v>
      </c>
      <c r="AB9" s="39">
        <v>5002</v>
      </c>
      <c r="AC9" s="40">
        <v>2002</v>
      </c>
      <c r="AD9" s="41">
        <v>45567</v>
      </c>
      <c r="AE9" s="39">
        <v>45572</v>
      </c>
      <c r="AF9" s="39">
        <v>45575</v>
      </c>
      <c r="AG9" s="39" t="s">
        <v>2269</v>
      </c>
      <c r="AH9" s="39" t="s">
        <v>28</v>
      </c>
      <c r="AI9" s="36" t="s">
        <v>2270</v>
      </c>
      <c r="AJ9" s="36">
        <v>4</v>
      </c>
      <c r="AK9" s="36">
        <v>200</v>
      </c>
      <c r="AL9" s="36">
        <v>50</v>
      </c>
      <c r="AM9" s="36">
        <v>650</v>
      </c>
      <c r="AN9" s="37" t="s">
        <v>528</v>
      </c>
      <c r="AO9" s="37" t="s">
        <v>532</v>
      </c>
      <c r="AP9" s="36" t="s">
        <v>481</v>
      </c>
      <c r="AQ9" s="36" t="s">
        <v>481</v>
      </c>
    </row>
    <row r="10" spans="3:43" x14ac:dyDescent="0.2">
      <c r="C10" s="91" t="s">
        <v>581</v>
      </c>
      <c r="D10" s="91" t="s">
        <v>582</v>
      </c>
      <c r="E10" s="91" t="s">
        <v>581</v>
      </c>
      <c r="F10" s="91" t="s">
        <v>442</v>
      </c>
      <c r="G10" s="91" t="s">
        <v>583</v>
      </c>
      <c r="J10" s="36" t="s">
        <v>2181</v>
      </c>
      <c r="K10" s="36">
        <v>45570</v>
      </c>
      <c r="L10" s="36">
        <v>0.35416666666666669</v>
      </c>
      <c r="M10" s="36" t="s">
        <v>98</v>
      </c>
      <c r="Q10" s="36" t="s">
        <v>2244</v>
      </c>
      <c r="R10" s="36" t="s">
        <v>2179</v>
      </c>
      <c r="S10" s="36" t="s">
        <v>2242</v>
      </c>
      <c r="T10" s="36" t="s">
        <v>2243</v>
      </c>
      <c r="U10" s="37">
        <v>45585</v>
      </c>
      <c r="V10" s="37" t="s">
        <v>2246</v>
      </c>
      <c r="Z10" s="38">
        <v>3</v>
      </c>
      <c r="AA10" s="39">
        <v>1003</v>
      </c>
      <c r="AB10" s="39">
        <v>5003</v>
      </c>
      <c r="AC10" s="40">
        <v>2003</v>
      </c>
      <c r="AD10" s="41">
        <v>45568</v>
      </c>
      <c r="AE10" s="39">
        <v>45575</v>
      </c>
      <c r="AF10" s="39">
        <v>45579</v>
      </c>
      <c r="AG10" s="39" t="s">
        <v>2271</v>
      </c>
      <c r="AH10" s="39" t="s">
        <v>2272</v>
      </c>
      <c r="AI10" s="36" t="s">
        <v>2273</v>
      </c>
      <c r="AJ10" s="36">
        <v>6</v>
      </c>
      <c r="AK10" s="36">
        <v>300</v>
      </c>
      <c r="AL10" s="36">
        <v>75</v>
      </c>
      <c r="AM10" s="36">
        <v>1275</v>
      </c>
      <c r="AN10" s="37" t="s">
        <v>2267</v>
      </c>
      <c r="AO10" s="37" t="s">
        <v>476</v>
      </c>
      <c r="AP10" s="36">
        <v>5</v>
      </c>
      <c r="AQ10" s="36" t="s">
        <v>2274</v>
      </c>
    </row>
    <row r="11" spans="3:43" x14ac:dyDescent="0.2">
      <c r="C11" s="52" t="s">
        <v>2158</v>
      </c>
      <c r="D11" s="52" t="s">
        <v>2162</v>
      </c>
      <c r="E11" s="92" t="s">
        <v>2175</v>
      </c>
      <c r="F11" s="52" t="s">
        <v>2163</v>
      </c>
      <c r="G11" s="52" t="s">
        <v>2168</v>
      </c>
      <c r="J11" s="36" t="s">
        <v>2182</v>
      </c>
      <c r="K11" s="36">
        <v>45572</v>
      </c>
      <c r="L11" s="36">
        <v>0.70138888888888884</v>
      </c>
      <c r="M11" s="36" t="s">
        <v>2183</v>
      </c>
      <c r="Q11" s="36" t="s">
        <v>2244</v>
      </c>
      <c r="R11" s="36" t="s">
        <v>2179</v>
      </c>
      <c r="S11" s="36" t="s">
        <v>2242</v>
      </c>
      <c r="T11" s="36" t="s">
        <v>2245</v>
      </c>
      <c r="U11" s="37">
        <v>45585</v>
      </c>
      <c r="V11" s="37" t="s">
        <v>1244</v>
      </c>
      <c r="Z11" s="38">
        <v>4</v>
      </c>
      <c r="AA11" s="39">
        <v>1004</v>
      </c>
      <c r="AB11" s="39">
        <v>5004</v>
      </c>
      <c r="AC11" s="40">
        <v>2004</v>
      </c>
      <c r="AD11" s="41">
        <v>45569</v>
      </c>
      <c r="AE11" s="39">
        <v>45574</v>
      </c>
      <c r="AF11" s="39">
        <v>45578</v>
      </c>
      <c r="AG11" s="39" t="s">
        <v>2265</v>
      </c>
      <c r="AH11" s="39" t="s">
        <v>21</v>
      </c>
      <c r="AI11" s="36" t="s">
        <v>2275</v>
      </c>
      <c r="AJ11" s="36">
        <v>1</v>
      </c>
      <c r="AK11" s="36">
        <v>80</v>
      </c>
      <c r="AL11" s="36">
        <v>20</v>
      </c>
      <c r="AM11" s="36">
        <v>340</v>
      </c>
      <c r="AN11" s="37" t="s">
        <v>2267</v>
      </c>
      <c r="AO11" s="37" t="s">
        <v>501</v>
      </c>
      <c r="AP11" s="36">
        <v>4.2</v>
      </c>
      <c r="AQ11" s="36" t="s">
        <v>2276</v>
      </c>
    </row>
    <row r="12" spans="3:43" x14ac:dyDescent="0.2">
      <c r="C12" s="52" t="s">
        <v>4</v>
      </c>
      <c r="D12" s="52" t="s">
        <v>2162</v>
      </c>
      <c r="E12" s="92" t="s">
        <v>2176</v>
      </c>
      <c r="F12" s="52" t="s">
        <v>2164</v>
      </c>
      <c r="G12" s="52" t="s">
        <v>2169</v>
      </c>
      <c r="J12" s="36" t="s">
        <v>2184</v>
      </c>
      <c r="K12" s="36">
        <v>45577</v>
      </c>
      <c r="L12" s="36">
        <v>0.50347222222222221</v>
      </c>
      <c r="M12" s="36" t="s">
        <v>2185</v>
      </c>
      <c r="Q12" s="36" t="s">
        <v>2244</v>
      </c>
      <c r="R12" s="36" t="s">
        <v>2179</v>
      </c>
      <c r="S12" s="36" t="s">
        <v>2242</v>
      </c>
      <c r="T12" s="36" t="s">
        <v>2243</v>
      </c>
      <c r="U12" s="37">
        <v>45585</v>
      </c>
      <c r="V12" s="37" t="s">
        <v>930</v>
      </c>
      <c r="Z12" s="38">
        <v>5</v>
      </c>
      <c r="AA12" s="39">
        <v>1005</v>
      </c>
      <c r="AB12" s="39">
        <v>5005</v>
      </c>
      <c r="AC12" s="40">
        <v>2005</v>
      </c>
      <c r="AD12" s="41">
        <v>45570</v>
      </c>
      <c r="AE12" s="39">
        <v>45580</v>
      </c>
      <c r="AF12" s="39">
        <v>45583</v>
      </c>
      <c r="AG12" s="39" t="s">
        <v>2277</v>
      </c>
      <c r="AH12" s="39" t="s">
        <v>66</v>
      </c>
      <c r="AI12" s="36" t="s">
        <v>2278</v>
      </c>
      <c r="AJ12" s="36">
        <v>2</v>
      </c>
      <c r="AK12" s="36">
        <v>150</v>
      </c>
      <c r="AL12" s="36">
        <v>40</v>
      </c>
      <c r="AM12" s="36">
        <v>490</v>
      </c>
      <c r="AN12" s="37" t="s">
        <v>528</v>
      </c>
      <c r="AO12" s="37" t="s">
        <v>476</v>
      </c>
      <c r="AP12" s="36" t="s">
        <v>481</v>
      </c>
      <c r="AQ12" s="36" t="s">
        <v>481</v>
      </c>
    </row>
    <row r="13" spans="3:43" x14ac:dyDescent="0.2">
      <c r="C13" s="52" t="s">
        <v>5</v>
      </c>
      <c r="D13" s="52" t="s">
        <v>2162</v>
      </c>
      <c r="E13" s="92" t="s">
        <v>2172</v>
      </c>
      <c r="F13" s="52" t="s">
        <v>2165</v>
      </c>
      <c r="G13" s="52" t="s">
        <v>2170</v>
      </c>
      <c r="J13" s="36" t="s">
        <v>2186</v>
      </c>
      <c r="K13" s="36">
        <v>45580</v>
      </c>
      <c r="L13" s="36">
        <v>0.40625</v>
      </c>
      <c r="M13" s="36" t="s">
        <v>2187</v>
      </c>
      <c r="Q13" s="36" t="s">
        <v>2244</v>
      </c>
      <c r="R13" s="36" t="s">
        <v>2179</v>
      </c>
      <c r="S13" s="36" t="s">
        <v>2242</v>
      </c>
      <c r="T13" s="36" t="s">
        <v>2245</v>
      </c>
      <c r="U13" s="37">
        <v>45585</v>
      </c>
      <c r="V13" s="37" t="s">
        <v>2246</v>
      </c>
    </row>
    <row r="14" spans="3:43" x14ac:dyDescent="0.2">
      <c r="C14" s="52" t="s">
        <v>2166</v>
      </c>
      <c r="D14" s="52" t="s">
        <v>2162</v>
      </c>
      <c r="E14" s="92" t="s">
        <v>2177</v>
      </c>
      <c r="F14" s="52" t="s">
        <v>2167</v>
      </c>
      <c r="G14" s="52" t="s">
        <v>2171</v>
      </c>
      <c r="J14" s="36" t="s">
        <v>2188</v>
      </c>
      <c r="K14" s="36">
        <v>45576</v>
      </c>
      <c r="L14" s="36">
        <v>0.47916666666666669</v>
      </c>
      <c r="M14" s="36" t="s">
        <v>2189</v>
      </c>
      <c r="Q14" s="36" t="s">
        <v>2244</v>
      </c>
      <c r="R14" s="36" t="s">
        <v>2179</v>
      </c>
      <c r="S14" s="36" t="s">
        <v>2242</v>
      </c>
      <c r="T14" s="36" t="s">
        <v>2243</v>
      </c>
      <c r="U14" s="37">
        <v>45585</v>
      </c>
      <c r="V14" s="37" t="s">
        <v>1244</v>
      </c>
    </row>
    <row r="15" spans="3:43" x14ac:dyDescent="0.2">
      <c r="J15" s="36" t="s">
        <v>2190</v>
      </c>
      <c r="K15" s="36">
        <v>45579</v>
      </c>
      <c r="L15" s="36">
        <v>0.55208333333333337</v>
      </c>
      <c r="M15" s="36" t="s">
        <v>70</v>
      </c>
      <c r="Q15" s="36" t="s">
        <v>2244</v>
      </c>
      <c r="R15" s="36" t="s">
        <v>2179</v>
      </c>
      <c r="S15" s="36" t="s">
        <v>2242</v>
      </c>
      <c r="T15" s="36" t="s">
        <v>2245</v>
      </c>
      <c r="U15" s="37">
        <v>45585</v>
      </c>
      <c r="V15" s="37" t="s">
        <v>930</v>
      </c>
    </row>
    <row r="16" spans="3:43" x14ac:dyDescent="0.2">
      <c r="J16" s="36" t="s">
        <v>2191</v>
      </c>
      <c r="K16" s="36">
        <v>45578</v>
      </c>
      <c r="L16" s="36">
        <v>0.30555555555555558</v>
      </c>
      <c r="M16" s="36" t="s">
        <v>2192</v>
      </c>
      <c r="Q16" s="36" t="s">
        <v>2244</v>
      </c>
      <c r="R16" s="36" t="s">
        <v>2179</v>
      </c>
      <c r="S16" s="36" t="s">
        <v>2242</v>
      </c>
      <c r="T16" s="36" t="s">
        <v>2243</v>
      </c>
      <c r="U16" s="37">
        <v>45585</v>
      </c>
      <c r="V16" s="37" t="s">
        <v>2246</v>
      </c>
    </row>
    <row r="17" spans="1:28" x14ac:dyDescent="0.2">
      <c r="J17" s="36" t="s">
        <v>2193</v>
      </c>
      <c r="K17" s="36">
        <v>45571</v>
      </c>
      <c r="L17" s="36">
        <v>0.77777777777777779</v>
      </c>
      <c r="M17" s="36" t="s">
        <v>45</v>
      </c>
      <c r="Q17" s="36" t="s">
        <v>2244</v>
      </c>
      <c r="R17" s="36" t="s">
        <v>2179</v>
      </c>
      <c r="S17" s="36" t="s">
        <v>2242</v>
      </c>
      <c r="T17" s="36" t="s">
        <v>2245</v>
      </c>
      <c r="U17" s="37">
        <v>45585</v>
      </c>
      <c r="V17" s="37" t="s">
        <v>1244</v>
      </c>
    </row>
    <row r="18" spans="1:28" x14ac:dyDescent="0.2">
      <c r="C18" s="92" t="s">
        <v>2172</v>
      </c>
      <c r="D18" s="93" t="s">
        <v>2173</v>
      </c>
      <c r="J18" s="36" t="s">
        <v>2194</v>
      </c>
      <c r="K18" s="36">
        <v>45568</v>
      </c>
      <c r="L18" s="36">
        <v>0.41666666666666669</v>
      </c>
      <c r="M18" s="36" t="s">
        <v>62</v>
      </c>
      <c r="Q18" s="36" t="s">
        <v>2244</v>
      </c>
      <c r="R18" s="36" t="s">
        <v>2179</v>
      </c>
      <c r="S18" s="36" t="s">
        <v>2242</v>
      </c>
      <c r="T18" s="36" t="s">
        <v>2243</v>
      </c>
      <c r="U18" s="37">
        <v>45585</v>
      </c>
      <c r="V18" s="37" t="s">
        <v>930</v>
      </c>
    </row>
    <row r="19" spans="1:28" x14ac:dyDescent="0.2">
      <c r="D19" s="93" t="s">
        <v>2174</v>
      </c>
      <c r="J19" s="36" t="s">
        <v>2195</v>
      </c>
      <c r="K19" s="36">
        <v>45574</v>
      </c>
      <c r="L19" s="36">
        <v>0.64583333333333337</v>
      </c>
      <c r="M19" s="36" t="s">
        <v>23</v>
      </c>
      <c r="Q19" s="36" t="s">
        <v>2244</v>
      </c>
      <c r="R19" s="36" t="s">
        <v>2179</v>
      </c>
      <c r="S19" s="36" t="s">
        <v>2242</v>
      </c>
      <c r="T19" s="36" t="s">
        <v>2245</v>
      </c>
      <c r="U19" s="37">
        <v>45585</v>
      </c>
      <c r="V19" s="37" t="s">
        <v>2246</v>
      </c>
    </row>
    <row r="20" spans="1:28" x14ac:dyDescent="0.2">
      <c r="J20" s="36" t="s">
        <v>2196</v>
      </c>
      <c r="K20" s="36">
        <v>45573</v>
      </c>
      <c r="L20" s="36">
        <v>0.60069444444444442</v>
      </c>
      <c r="M20" s="36" t="s">
        <v>98</v>
      </c>
      <c r="Q20" s="36" t="s">
        <v>2244</v>
      </c>
      <c r="R20" s="36" t="s">
        <v>2179</v>
      </c>
      <c r="S20" s="36" t="s">
        <v>2242</v>
      </c>
      <c r="T20" s="36" t="s">
        <v>2243</v>
      </c>
      <c r="U20" s="37">
        <v>45585</v>
      </c>
      <c r="V20" s="37" t="s">
        <v>1244</v>
      </c>
      <c r="Z20" s="98" t="s">
        <v>2282</v>
      </c>
    </row>
    <row r="21" spans="1:28" x14ac:dyDescent="0.2">
      <c r="J21" s="36" t="s">
        <v>2197</v>
      </c>
      <c r="K21" s="36">
        <v>45566</v>
      </c>
      <c r="L21" s="36">
        <v>0.73263888888888884</v>
      </c>
      <c r="M21" s="36" t="s">
        <v>2183</v>
      </c>
      <c r="Q21" s="36" t="s">
        <v>2244</v>
      </c>
      <c r="R21" s="36" t="s">
        <v>2179</v>
      </c>
      <c r="S21" s="36" t="s">
        <v>2242</v>
      </c>
      <c r="T21" s="36" t="s">
        <v>2245</v>
      </c>
      <c r="U21" s="37">
        <v>45585</v>
      </c>
      <c r="V21" s="37" t="s">
        <v>930</v>
      </c>
    </row>
    <row r="22" spans="1:28" x14ac:dyDescent="0.2">
      <c r="J22" s="36" t="s">
        <v>2198</v>
      </c>
      <c r="K22" s="36">
        <v>45569</v>
      </c>
      <c r="L22" s="36">
        <v>0.40972222222222221</v>
      </c>
      <c r="M22" s="36" t="s">
        <v>2185</v>
      </c>
      <c r="Q22" s="36" t="s">
        <v>2244</v>
      </c>
      <c r="R22" s="36" t="s">
        <v>2179</v>
      </c>
      <c r="S22" s="36" t="s">
        <v>2242</v>
      </c>
      <c r="T22" s="36" t="s">
        <v>2243</v>
      </c>
      <c r="U22" s="37">
        <v>45585</v>
      </c>
      <c r="V22" s="37" t="s">
        <v>2246</v>
      </c>
      <c r="Z22" s="97" t="s">
        <v>2249</v>
      </c>
      <c r="AA22" s="97" t="s">
        <v>2236</v>
      </c>
      <c r="AB22" s="97" t="s">
        <v>6</v>
      </c>
    </row>
    <row r="23" spans="1:28" x14ac:dyDescent="0.2">
      <c r="J23" s="36" t="s">
        <v>2199</v>
      </c>
      <c r="K23" s="36">
        <v>45567</v>
      </c>
      <c r="L23" s="36">
        <v>0.48958333333333331</v>
      </c>
      <c r="M23" s="36" t="s">
        <v>2187</v>
      </c>
      <c r="Q23" s="36" t="s">
        <v>2244</v>
      </c>
      <c r="R23" s="36" t="s">
        <v>2179</v>
      </c>
      <c r="S23" s="36" t="s">
        <v>2242</v>
      </c>
      <c r="T23" s="36" t="s">
        <v>2245</v>
      </c>
      <c r="U23" s="37">
        <v>45585</v>
      </c>
      <c r="V23" s="37" t="s">
        <v>1244</v>
      </c>
      <c r="Z23" s="96">
        <v>5001</v>
      </c>
      <c r="AA23" s="96">
        <v>1001</v>
      </c>
      <c r="AB23" s="96" t="s">
        <v>2280</v>
      </c>
    </row>
    <row r="24" spans="1:28" x14ac:dyDescent="0.2">
      <c r="J24" s="36" t="s">
        <v>2200</v>
      </c>
      <c r="K24" s="36">
        <v>45577</v>
      </c>
      <c r="L24" s="36">
        <v>0.56944444444444442</v>
      </c>
      <c r="M24" s="36" t="s">
        <v>2189</v>
      </c>
      <c r="Q24" s="36" t="s">
        <v>2244</v>
      </c>
      <c r="R24" s="36" t="s">
        <v>2179</v>
      </c>
      <c r="S24" s="36" t="s">
        <v>2242</v>
      </c>
      <c r="T24" s="36" t="s">
        <v>2243</v>
      </c>
      <c r="U24" s="37">
        <v>45585</v>
      </c>
      <c r="V24" s="37" t="s">
        <v>930</v>
      </c>
      <c r="Z24" s="96">
        <v>5002</v>
      </c>
      <c r="AA24" s="96">
        <v>1002</v>
      </c>
      <c r="AB24" s="96" t="s">
        <v>2280</v>
      </c>
    </row>
    <row r="25" spans="1:28" x14ac:dyDescent="0.2">
      <c r="A25" s="19"/>
      <c r="B25" s="19"/>
      <c r="C25" s="19"/>
      <c r="D25" s="19"/>
      <c r="E25" s="19"/>
      <c r="F25" s="19"/>
      <c r="J25" s="36" t="s">
        <v>2201</v>
      </c>
      <c r="K25" s="36">
        <v>45575</v>
      </c>
      <c r="L25" s="36">
        <v>0.37152777777777779</v>
      </c>
      <c r="M25" s="36" t="s">
        <v>70</v>
      </c>
      <c r="Q25" s="36" t="s">
        <v>2244</v>
      </c>
      <c r="R25" s="36" t="s">
        <v>2179</v>
      </c>
      <c r="S25" s="36" t="s">
        <v>2242</v>
      </c>
      <c r="T25" s="36" t="s">
        <v>2245</v>
      </c>
      <c r="U25" s="37">
        <v>45585</v>
      </c>
      <c r="V25" s="37" t="s">
        <v>2246</v>
      </c>
      <c r="Z25" s="96">
        <v>5003</v>
      </c>
      <c r="AA25" s="96">
        <v>1003</v>
      </c>
      <c r="AB25" s="96" t="s">
        <v>2281</v>
      </c>
    </row>
    <row r="26" spans="1:28" x14ac:dyDescent="0.2">
      <c r="A26"/>
      <c r="B26"/>
      <c r="C26"/>
      <c r="D26"/>
      <c r="E26" s="94"/>
      <c r="F26"/>
      <c r="J26" s="36" t="s">
        <v>2202</v>
      </c>
      <c r="K26" s="36">
        <v>45572</v>
      </c>
      <c r="L26" s="36">
        <v>0.80208333333333337</v>
      </c>
      <c r="M26" s="36" t="s">
        <v>2192</v>
      </c>
      <c r="Q26" s="36" t="s">
        <v>2244</v>
      </c>
      <c r="R26" s="36" t="s">
        <v>2179</v>
      </c>
      <c r="S26" s="36" t="s">
        <v>2242</v>
      </c>
      <c r="T26" s="36" t="s">
        <v>2243</v>
      </c>
      <c r="U26" s="37">
        <v>45585</v>
      </c>
      <c r="V26" s="37" t="s">
        <v>1244</v>
      </c>
      <c r="Z26" s="96">
        <v>5004</v>
      </c>
      <c r="AA26" s="96">
        <v>1004</v>
      </c>
      <c r="AB26" s="96" t="s">
        <v>2280</v>
      </c>
    </row>
    <row r="27" spans="1:28" x14ac:dyDescent="0.2">
      <c r="A27"/>
      <c r="B27"/>
      <c r="C27"/>
      <c r="D27"/>
      <c r="E27" s="94"/>
      <c r="F27"/>
      <c r="J27" s="36" t="s">
        <v>2203</v>
      </c>
      <c r="K27" s="36">
        <v>45568</v>
      </c>
      <c r="L27" s="36">
        <v>0.51388888888888884</v>
      </c>
      <c r="M27" s="36" t="s">
        <v>45</v>
      </c>
      <c r="Q27" s="36" t="s">
        <v>2244</v>
      </c>
      <c r="R27" s="36" t="s">
        <v>2179</v>
      </c>
      <c r="S27" s="36" t="s">
        <v>2242</v>
      </c>
      <c r="T27" s="36" t="s">
        <v>2245</v>
      </c>
      <c r="U27" s="37">
        <v>45585</v>
      </c>
      <c r="V27" s="37" t="s">
        <v>930</v>
      </c>
      <c r="Z27" s="96">
        <v>5005</v>
      </c>
      <c r="AA27" s="96">
        <v>1005</v>
      </c>
      <c r="AB27" s="96" t="s">
        <v>2281</v>
      </c>
    </row>
    <row r="28" spans="1:28" x14ac:dyDescent="0.2">
      <c r="D28" s="19"/>
      <c r="E28" s="19"/>
      <c r="F28" s="19"/>
      <c r="G28" s="19"/>
      <c r="J28" s="36" t="s">
        <v>2204</v>
      </c>
      <c r="K28" s="36">
        <v>45576</v>
      </c>
      <c r="L28" s="36">
        <v>0.3125</v>
      </c>
      <c r="M28" s="36" t="s">
        <v>62</v>
      </c>
      <c r="Q28" s="36" t="s">
        <v>2244</v>
      </c>
      <c r="R28" s="36" t="s">
        <v>2179</v>
      </c>
      <c r="S28" s="36" t="s">
        <v>2242</v>
      </c>
      <c r="T28" s="36" t="s">
        <v>2243</v>
      </c>
      <c r="U28" s="37">
        <v>45585</v>
      </c>
      <c r="V28" s="37" t="s">
        <v>2246</v>
      </c>
      <c r="Z28" s="96">
        <v>5006</v>
      </c>
      <c r="AA28" s="96">
        <v>1006</v>
      </c>
      <c r="AB28" s="96" t="s">
        <v>2280</v>
      </c>
    </row>
    <row r="29" spans="1:28" x14ac:dyDescent="0.2">
      <c r="D29"/>
      <c r="E29" s="94"/>
      <c r="F29" s="95"/>
      <c r="G29"/>
      <c r="J29" s="36" t="s">
        <v>2205</v>
      </c>
      <c r="K29" s="36">
        <v>45573</v>
      </c>
      <c r="L29" s="36">
        <v>0.59027777777777779</v>
      </c>
      <c r="M29" s="36" t="s">
        <v>23</v>
      </c>
      <c r="Q29" s="36" t="s">
        <v>2244</v>
      </c>
      <c r="R29" s="36" t="s">
        <v>2179</v>
      </c>
      <c r="S29" s="36" t="s">
        <v>2242</v>
      </c>
      <c r="T29" s="36" t="s">
        <v>2245</v>
      </c>
      <c r="U29" s="37">
        <v>45585</v>
      </c>
      <c r="V29" s="37" t="s">
        <v>1244</v>
      </c>
      <c r="Z29" s="96">
        <v>5007</v>
      </c>
      <c r="AA29" s="96">
        <v>1007</v>
      </c>
      <c r="AB29" s="96" t="s">
        <v>2281</v>
      </c>
    </row>
    <row r="30" spans="1:28" x14ac:dyDescent="0.2">
      <c r="D30"/>
      <c r="E30" s="94"/>
      <c r="F30" s="95"/>
      <c r="G30"/>
      <c r="J30" s="36" t="s">
        <v>2206</v>
      </c>
      <c r="K30" s="36">
        <v>45570</v>
      </c>
      <c r="L30" s="36">
        <v>0.76736111111111116</v>
      </c>
      <c r="M30" s="36" t="s">
        <v>98</v>
      </c>
      <c r="Q30" s="36" t="s">
        <v>2244</v>
      </c>
      <c r="R30" s="36" t="s">
        <v>2179</v>
      </c>
      <c r="S30" s="36" t="s">
        <v>2242</v>
      </c>
      <c r="T30" s="36" t="s">
        <v>2243</v>
      </c>
      <c r="U30" s="37">
        <v>45585</v>
      </c>
      <c r="V30" s="37" t="s">
        <v>930</v>
      </c>
      <c r="Z30" s="96">
        <v>5008</v>
      </c>
      <c r="AA30" s="96">
        <v>1008</v>
      </c>
      <c r="AB30" s="96" t="s">
        <v>2280</v>
      </c>
    </row>
    <row r="31" spans="1:28" x14ac:dyDescent="0.2">
      <c r="D31"/>
      <c r="E31" s="94"/>
      <c r="F31" s="95"/>
      <c r="G31"/>
      <c r="J31" s="36" t="s">
        <v>2207</v>
      </c>
      <c r="K31" s="36">
        <v>45579</v>
      </c>
      <c r="L31" s="36">
        <v>0.69097222222222221</v>
      </c>
      <c r="M31" s="36" t="s">
        <v>2183</v>
      </c>
      <c r="Q31" s="36" t="s">
        <v>2244</v>
      </c>
      <c r="R31" s="36" t="s">
        <v>2179</v>
      </c>
      <c r="S31" s="36" t="s">
        <v>2242</v>
      </c>
      <c r="T31" s="36" t="s">
        <v>2245</v>
      </c>
      <c r="U31" s="37">
        <v>45585</v>
      </c>
      <c r="V31" s="37" t="s">
        <v>2246</v>
      </c>
      <c r="Z31" s="96">
        <v>5009</v>
      </c>
      <c r="AA31" s="96">
        <v>1009</v>
      </c>
      <c r="AB31" s="96" t="s">
        <v>2280</v>
      </c>
    </row>
    <row r="32" spans="1:28" ht="17" x14ac:dyDescent="0.25">
      <c r="C32" s="57"/>
      <c r="D32"/>
      <c r="E32" s="94"/>
      <c r="F32" s="95"/>
      <c r="G32"/>
      <c r="H32" s="57"/>
      <c r="J32" s="36" t="s">
        <v>2208</v>
      </c>
      <c r="K32" s="36">
        <v>45574</v>
      </c>
      <c r="L32" s="36">
        <v>0.40972222222222221</v>
      </c>
      <c r="M32" s="36" t="s">
        <v>2185</v>
      </c>
      <c r="Z32" s="96">
        <v>5010</v>
      </c>
      <c r="AA32" s="96">
        <v>1010</v>
      </c>
      <c r="AB32" s="96" t="s">
        <v>2281</v>
      </c>
    </row>
    <row r="33" spans="3:28" x14ac:dyDescent="0.2">
      <c r="D33"/>
      <c r="E33" s="94"/>
      <c r="F33" s="95"/>
      <c r="G33"/>
      <c r="J33" s="36" t="s">
        <v>2209</v>
      </c>
      <c r="K33" s="36">
        <v>45571</v>
      </c>
      <c r="L33" s="36">
        <v>0.46875</v>
      </c>
      <c r="M33" s="36" t="s">
        <v>2187</v>
      </c>
      <c r="Z33" s="96">
        <v>5011</v>
      </c>
      <c r="AA33" s="96">
        <v>1011</v>
      </c>
      <c r="AB33" s="96" t="s">
        <v>2280</v>
      </c>
    </row>
    <row r="34" spans="3:28" x14ac:dyDescent="0.2">
      <c r="C34" s="19"/>
      <c r="D34"/>
      <c r="E34" s="94"/>
      <c r="F34" s="95"/>
      <c r="G34"/>
      <c r="J34" s="36" t="s">
        <v>2210</v>
      </c>
      <c r="K34" s="36">
        <v>45578</v>
      </c>
      <c r="L34" s="36">
        <v>0.57986111111111116</v>
      </c>
      <c r="M34" s="36" t="s">
        <v>2189</v>
      </c>
      <c r="Z34" s="96">
        <v>5012</v>
      </c>
      <c r="AA34" s="96">
        <v>1012</v>
      </c>
      <c r="AB34" s="96" t="s">
        <v>2281</v>
      </c>
    </row>
    <row r="35" spans="3:28" x14ac:dyDescent="0.2">
      <c r="C35" s="19"/>
      <c r="D35"/>
      <c r="E35" s="94"/>
      <c r="F35" s="95"/>
      <c r="G35"/>
      <c r="J35" s="36" t="s">
        <v>2211</v>
      </c>
      <c r="K35" s="36">
        <v>45566</v>
      </c>
      <c r="L35" s="36">
        <v>0.36458333333333331</v>
      </c>
      <c r="M35" s="36" t="s">
        <v>70</v>
      </c>
      <c r="Z35" s="96">
        <v>5013</v>
      </c>
      <c r="AA35" s="96">
        <v>1013</v>
      </c>
      <c r="AB35" s="96" t="s">
        <v>2280</v>
      </c>
    </row>
    <row r="36" spans="3:28" x14ac:dyDescent="0.2">
      <c r="C36" s="19"/>
      <c r="D36"/>
      <c r="E36" s="94"/>
      <c r="F36" s="95"/>
      <c r="G36"/>
      <c r="J36" s="36" t="s">
        <v>2212</v>
      </c>
      <c r="K36" s="36">
        <v>45577</v>
      </c>
      <c r="L36" s="36">
        <v>0.75347222222222221</v>
      </c>
      <c r="M36" s="36" t="s">
        <v>2192</v>
      </c>
      <c r="Z36" s="96">
        <v>5014</v>
      </c>
      <c r="AA36" s="96">
        <v>1014</v>
      </c>
      <c r="AB36" s="96" t="s">
        <v>2280</v>
      </c>
    </row>
    <row r="37" spans="3:28" x14ac:dyDescent="0.2">
      <c r="C37" s="19"/>
      <c r="D37"/>
      <c r="E37" s="94"/>
      <c r="F37" s="95"/>
      <c r="G37"/>
      <c r="J37" s="36" t="s">
        <v>2213</v>
      </c>
      <c r="K37" s="36">
        <v>45575</v>
      </c>
      <c r="L37" s="36">
        <v>0.44444444444444442</v>
      </c>
      <c r="M37" s="36" t="s">
        <v>45</v>
      </c>
    </row>
    <row r="38" spans="3:28" x14ac:dyDescent="0.2">
      <c r="C38" s="19"/>
      <c r="D38"/>
      <c r="E38" s="94"/>
      <c r="F38" s="95"/>
      <c r="G38"/>
      <c r="J38" s="36" t="s">
        <v>2214</v>
      </c>
      <c r="K38" s="36">
        <v>45572</v>
      </c>
      <c r="L38" s="36">
        <v>0.64236111111111116</v>
      </c>
      <c r="M38" s="36" t="s">
        <v>62</v>
      </c>
    </row>
    <row r="39" spans="3:28" x14ac:dyDescent="0.2">
      <c r="C39" s="19"/>
      <c r="D39"/>
      <c r="E39" s="94"/>
      <c r="F39" s="95"/>
      <c r="G39"/>
      <c r="J39" s="36" t="s">
        <v>2215</v>
      </c>
      <c r="K39" s="36">
        <v>45569</v>
      </c>
      <c r="L39" s="36">
        <v>0.67708333333333337</v>
      </c>
      <c r="M39" s="36" t="s">
        <v>23</v>
      </c>
    </row>
    <row r="40" spans="3:28" ht="17" x14ac:dyDescent="0.25">
      <c r="C40" s="57"/>
      <c r="D40"/>
      <c r="E40" s="94"/>
      <c r="F40" s="95"/>
      <c r="G40"/>
      <c r="J40" s="36" t="s">
        <v>2216</v>
      </c>
      <c r="K40" s="36">
        <v>45570</v>
      </c>
      <c r="L40" s="36">
        <v>0.47916666666666669</v>
      </c>
      <c r="M40" s="36" t="s">
        <v>98</v>
      </c>
    </row>
    <row r="41" spans="3:28" ht="17" x14ac:dyDescent="0.25">
      <c r="C41" s="57"/>
      <c r="D41"/>
      <c r="E41" s="94"/>
      <c r="F41" s="95"/>
      <c r="G41"/>
      <c r="J41" s="36" t="s">
        <v>2217</v>
      </c>
      <c r="K41" s="36">
        <v>45571</v>
      </c>
      <c r="L41" s="36">
        <v>0.40277777777777779</v>
      </c>
      <c r="M41" s="36" t="s">
        <v>2183</v>
      </c>
    </row>
    <row r="42" spans="3:28" ht="17" x14ac:dyDescent="0.25">
      <c r="C42" s="57"/>
      <c r="D42"/>
      <c r="E42" s="94"/>
      <c r="F42" s="95"/>
      <c r="G42"/>
      <c r="J42" s="36" t="s">
        <v>2218</v>
      </c>
      <c r="K42" s="36">
        <v>45568</v>
      </c>
      <c r="L42" s="36">
        <v>0.74652777777777779</v>
      </c>
      <c r="M42" s="36" t="s">
        <v>2185</v>
      </c>
    </row>
    <row r="43" spans="3:28" ht="17" x14ac:dyDescent="0.25">
      <c r="C43" s="57"/>
      <c r="D43"/>
      <c r="E43" s="94"/>
      <c r="F43" s="95"/>
      <c r="G43"/>
      <c r="J43" s="36" t="s">
        <v>2219</v>
      </c>
      <c r="K43" s="36">
        <v>45574</v>
      </c>
      <c r="L43" s="36">
        <v>0.55555555555555558</v>
      </c>
      <c r="M43" s="36" t="s">
        <v>2187</v>
      </c>
    </row>
    <row r="44" spans="3:28" x14ac:dyDescent="0.2">
      <c r="D44"/>
      <c r="E44" s="94"/>
      <c r="F44" s="95"/>
      <c r="G44"/>
      <c r="J44" s="36" t="s">
        <v>2220</v>
      </c>
      <c r="K44" s="36">
        <v>45573</v>
      </c>
      <c r="L44" s="36">
        <v>0.52083333333333337</v>
      </c>
      <c r="M44" s="36" t="s">
        <v>2189</v>
      </c>
    </row>
    <row r="45" spans="3:28" x14ac:dyDescent="0.2">
      <c r="D45"/>
      <c r="E45" s="94"/>
      <c r="F45" s="95"/>
      <c r="G45"/>
      <c r="J45" s="36" t="s">
        <v>2221</v>
      </c>
      <c r="K45" s="36">
        <v>45577</v>
      </c>
      <c r="L45" s="36">
        <v>0.79513888888888884</v>
      </c>
      <c r="M45" s="36" t="s">
        <v>70</v>
      </c>
    </row>
    <row r="46" spans="3:28" x14ac:dyDescent="0.2">
      <c r="C46" s="56"/>
      <c r="D46"/>
      <c r="E46" s="94"/>
      <c r="F46" s="95"/>
      <c r="G46"/>
      <c r="J46" s="36" t="s">
        <v>2222</v>
      </c>
      <c r="K46" s="36">
        <v>45576</v>
      </c>
      <c r="L46" s="36">
        <v>0.34375</v>
      </c>
      <c r="M46" s="36" t="s">
        <v>2192</v>
      </c>
    </row>
    <row r="47" spans="3:28" ht="17" x14ac:dyDescent="0.25">
      <c r="C47" s="57"/>
      <c r="D47"/>
      <c r="E47" s="94"/>
      <c r="F47" s="95"/>
      <c r="G47"/>
      <c r="J47" s="36" t="s">
        <v>2223</v>
      </c>
      <c r="K47" s="36">
        <v>45579</v>
      </c>
      <c r="L47" s="36">
        <v>0.76736111111111116</v>
      </c>
      <c r="M47" s="36" t="s">
        <v>45</v>
      </c>
    </row>
    <row r="48" spans="3:28" ht="17" x14ac:dyDescent="0.25">
      <c r="C48" s="57"/>
      <c r="D48"/>
      <c r="E48" s="94"/>
      <c r="F48" s="95"/>
      <c r="G48"/>
      <c r="J48" s="36" t="s">
        <v>2224</v>
      </c>
      <c r="K48" s="36">
        <v>45578</v>
      </c>
      <c r="L48" s="36">
        <v>0.31944444444444442</v>
      </c>
      <c r="M48" s="36" t="s">
        <v>62</v>
      </c>
    </row>
    <row r="49" spans="3:13" ht="17" x14ac:dyDescent="0.25">
      <c r="C49" s="57"/>
      <c r="D49"/>
      <c r="E49" s="94"/>
      <c r="F49" s="95"/>
      <c r="G49"/>
      <c r="J49" s="36" t="s">
        <v>2225</v>
      </c>
      <c r="K49" s="36">
        <v>45566</v>
      </c>
      <c r="L49" s="36">
        <v>0.61805555555555558</v>
      </c>
      <c r="M49" s="36" t="s">
        <v>23</v>
      </c>
    </row>
    <row r="50" spans="3:13" ht="17" x14ac:dyDescent="0.25">
      <c r="C50" s="57"/>
      <c r="D50"/>
      <c r="E50" s="94"/>
      <c r="F50" s="95"/>
      <c r="G50"/>
      <c r="J50" s="36" t="s">
        <v>2226</v>
      </c>
      <c r="K50" s="36">
        <v>45567</v>
      </c>
      <c r="L50" s="36">
        <v>0.4375</v>
      </c>
      <c r="M50" s="36" t="s">
        <v>98</v>
      </c>
    </row>
    <row r="51" spans="3:13" ht="17" x14ac:dyDescent="0.25">
      <c r="C51" s="57"/>
      <c r="D51"/>
      <c r="E51" s="94"/>
      <c r="F51" s="95"/>
      <c r="G51"/>
      <c r="J51" s="36" t="s">
        <v>2227</v>
      </c>
      <c r="K51" s="36">
        <v>45572</v>
      </c>
      <c r="L51" s="36">
        <v>0.57986111111111116</v>
      </c>
      <c r="M51" s="36" t="s">
        <v>2183</v>
      </c>
    </row>
    <row r="52" spans="3:13" ht="17" x14ac:dyDescent="0.25">
      <c r="C52" s="57"/>
      <c r="D52"/>
      <c r="E52" s="94"/>
      <c r="F52" s="95"/>
      <c r="G52"/>
      <c r="J52" s="36" t="s">
        <v>2228</v>
      </c>
      <c r="K52" s="36">
        <v>45571</v>
      </c>
      <c r="L52" s="36">
        <v>0.72222222222222221</v>
      </c>
      <c r="M52" s="36" t="s">
        <v>2185</v>
      </c>
    </row>
    <row r="53" spans="3:13" ht="17" x14ac:dyDescent="0.25">
      <c r="C53" s="57"/>
      <c r="D53"/>
      <c r="E53" s="94"/>
      <c r="F53" s="95"/>
      <c r="G53"/>
      <c r="J53" s="36" t="s">
        <v>2229</v>
      </c>
      <c r="K53" s="36">
        <v>45570</v>
      </c>
      <c r="L53" s="36">
        <v>0.3576388888888889</v>
      </c>
      <c r="M53" s="36" t="s">
        <v>2187</v>
      </c>
    </row>
    <row r="54" spans="3:13" ht="17" x14ac:dyDescent="0.25">
      <c r="C54" s="57"/>
      <c r="D54"/>
      <c r="E54" s="94"/>
      <c r="F54" s="95"/>
      <c r="G54"/>
      <c r="J54" s="36" t="s">
        <v>2230</v>
      </c>
      <c r="K54" s="36">
        <v>45573</v>
      </c>
      <c r="L54" s="36">
        <v>0.64236111111111116</v>
      </c>
      <c r="M54" s="36" t="s">
        <v>2189</v>
      </c>
    </row>
    <row r="55" spans="3:13" ht="17" x14ac:dyDescent="0.25">
      <c r="C55" s="57"/>
      <c r="D55"/>
      <c r="E55" s="94"/>
      <c r="F55" s="95"/>
      <c r="G55"/>
      <c r="J55" s="36" t="s">
        <v>2231</v>
      </c>
      <c r="K55" s="36">
        <v>45569</v>
      </c>
      <c r="L55" s="36">
        <v>0.66666666666666663</v>
      </c>
      <c r="M55" s="36" t="s">
        <v>70</v>
      </c>
    </row>
    <row r="56" spans="3:13" x14ac:dyDescent="0.2">
      <c r="D56"/>
      <c r="E56" s="94"/>
      <c r="F56" s="95"/>
      <c r="G56"/>
      <c r="J56" s="36" t="s">
        <v>2232</v>
      </c>
      <c r="K56" s="36">
        <v>45568</v>
      </c>
      <c r="L56" s="36">
        <v>0.48958333333333331</v>
      </c>
      <c r="M56" s="36" t="s">
        <v>2192</v>
      </c>
    </row>
    <row r="57" spans="3:13" x14ac:dyDescent="0.2">
      <c r="D57"/>
      <c r="E57" s="94"/>
      <c r="F57" s="95"/>
      <c r="G57"/>
      <c r="J57" s="36" t="s">
        <v>2233</v>
      </c>
      <c r="K57" s="36">
        <v>45577</v>
      </c>
      <c r="L57" s="36">
        <v>0.41319444444444442</v>
      </c>
      <c r="M57" s="36" t="s">
        <v>45</v>
      </c>
    </row>
    <row r="58" spans="3:13" x14ac:dyDescent="0.2">
      <c r="D58"/>
      <c r="E58" s="94"/>
      <c r="F58" s="95"/>
      <c r="G58"/>
      <c r="J58" s="36"/>
      <c r="K58" s="36"/>
      <c r="L58" s="36"/>
      <c r="M58" s="36"/>
    </row>
    <row r="59" spans="3:13" x14ac:dyDescent="0.2">
      <c r="D59"/>
      <c r="E59" s="94"/>
      <c r="F59" s="95"/>
      <c r="G59"/>
      <c r="J59" s="36"/>
      <c r="K59" s="36"/>
      <c r="L59" s="36"/>
      <c r="M59" s="36"/>
    </row>
    <row r="60" spans="3:13" x14ac:dyDescent="0.2">
      <c r="D60"/>
      <c r="E60" s="94"/>
      <c r="F60" s="95"/>
      <c r="G60"/>
      <c r="J60" s="36"/>
      <c r="K60" s="36"/>
      <c r="L60" s="36"/>
      <c r="M60" s="36"/>
    </row>
    <row r="61" spans="3:13" x14ac:dyDescent="0.2">
      <c r="D61"/>
      <c r="E61" s="94"/>
      <c r="F61" s="95"/>
      <c r="G61"/>
      <c r="J61" s="36"/>
      <c r="K61" s="36"/>
      <c r="L61" s="36"/>
      <c r="M61" s="36"/>
    </row>
    <row r="62" spans="3:13" x14ac:dyDescent="0.2">
      <c r="D62"/>
      <c r="E62" s="94"/>
      <c r="F62" s="95"/>
      <c r="G62"/>
      <c r="J62" s="36"/>
      <c r="K62" s="36"/>
      <c r="L62" s="36"/>
      <c r="M62" s="36"/>
    </row>
    <row r="63" spans="3:13" x14ac:dyDescent="0.2">
      <c r="D63"/>
      <c r="E63" s="94"/>
      <c r="F63" s="95"/>
      <c r="G63"/>
      <c r="J63" s="36"/>
      <c r="K63" s="36"/>
      <c r="L63" s="36"/>
      <c r="M63" s="36"/>
    </row>
    <row r="64" spans="3:13" x14ac:dyDescent="0.2">
      <c r="D64"/>
      <c r="E64" s="94"/>
      <c r="F64" s="95"/>
      <c r="G64"/>
      <c r="J64" s="36"/>
      <c r="K64" s="36"/>
      <c r="L64" s="36"/>
      <c r="M64" s="36"/>
    </row>
    <row r="65" spans="4:13" x14ac:dyDescent="0.2">
      <c r="D65"/>
      <c r="E65" s="94"/>
      <c r="F65" s="95"/>
      <c r="G65"/>
      <c r="J65" s="36"/>
      <c r="K65" s="36"/>
      <c r="L65" s="36"/>
      <c r="M65" s="36"/>
    </row>
    <row r="66" spans="4:13" x14ac:dyDescent="0.2">
      <c r="D66"/>
      <c r="E66" s="94"/>
      <c r="F66" s="95"/>
      <c r="G66"/>
      <c r="J66" s="36"/>
      <c r="K66" s="36"/>
      <c r="L66" s="36"/>
      <c r="M66" s="36"/>
    </row>
    <row r="67" spans="4:13" x14ac:dyDescent="0.2">
      <c r="D67"/>
      <c r="E67" s="94"/>
      <c r="F67" s="95"/>
      <c r="G67"/>
      <c r="J67" s="36"/>
      <c r="K67" s="36"/>
      <c r="L67" s="36"/>
      <c r="M67" s="36"/>
    </row>
    <row r="68" spans="4:13" ht="17" x14ac:dyDescent="0.25">
      <c r="D68"/>
      <c r="E68" s="94"/>
      <c r="F68" s="95"/>
      <c r="G68"/>
      <c r="H68" s="57"/>
      <c r="J68" s="36"/>
      <c r="K68" s="36"/>
      <c r="L68" s="36"/>
      <c r="M68" s="36"/>
    </row>
    <row r="69" spans="4:13" x14ac:dyDescent="0.2">
      <c r="D69"/>
      <c r="E69" s="94"/>
      <c r="F69" s="95"/>
      <c r="G69"/>
      <c r="J69" s="36"/>
      <c r="K69" s="36"/>
      <c r="L69" s="36"/>
      <c r="M69" s="36"/>
    </row>
    <row r="70" spans="4:13" x14ac:dyDescent="0.2">
      <c r="D70"/>
      <c r="E70" s="94"/>
      <c r="F70" s="95"/>
      <c r="G70"/>
      <c r="J70" s="36"/>
      <c r="K70" s="36"/>
      <c r="L70" s="36"/>
      <c r="M70" s="36"/>
    </row>
    <row r="71" spans="4:13" x14ac:dyDescent="0.2">
      <c r="D71"/>
      <c r="E71" s="94"/>
      <c r="F71" s="95"/>
      <c r="G71"/>
      <c r="J71" s="36"/>
      <c r="K71" s="36"/>
      <c r="L71" s="36"/>
      <c r="M71" s="36"/>
    </row>
    <row r="72" spans="4:13" x14ac:dyDescent="0.2">
      <c r="D72"/>
      <c r="E72" s="94"/>
      <c r="F72" s="95"/>
      <c r="G72"/>
      <c r="J72" s="36"/>
      <c r="K72" s="36"/>
      <c r="L72" s="36"/>
      <c r="M72" s="36"/>
    </row>
    <row r="73" spans="4:13" x14ac:dyDescent="0.2">
      <c r="D73"/>
      <c r="E73" s="94"/>
      <c r="F73" s="95"/>
      <c r="G73"/>
      <c r="J73" s="36"/>
      <c r="K73" s="36"/>
      <c r="L73" s="36"/>
      <c r="M73" s="36"/>
    </row>
    <row r="74" spans="4:13" x14ac:dyDescent="0.2">
      <c r="D74"/>
      <c r="E74" s="94"/>
      <c r="F74" s="95"/>
      <c r="G74"/>
      <c r="J74" s="36"/>
      <c r="K74" s="36"/>
      <c r="L74" s="36"/>
      <c r="M74" s="36"/>
    </row>
    <row r="75" spans="4:13" x14ac:dyDescent="0.2">
      <c r="D75"/>
      <c r="E75" s="94"/>
      <c r="F75" s="95"/>
      <c r="G75"/>
      <c r="J75" s="36"/>
      <c r="K75" s="36"/>
      <c r="L75" s="36"/>
      <c r="M75" s="36"/>
    </row>
    <row r="76" spans="4:13" x14ac:dyDescent="0.2">
      <c r="D76"/>
      <c r="E76" s="94"/>
      <c r="F76" s="95"/>
      <c r="G76"/>
      <c r="J76" s="36"/>
      <c r="K76" s="36"/>
      <c r="L76" s="36"/>
      <c r="M76" s="36"/>
    </row>
    <row r="77" spans="4:13" x14ac:dyDescent="0.2">
      <c r="D77"/>
      <c r="E77" s="94"/>
      <c r="F77" s="95"/>
      <c r="G77"/>
      <c r="J77" s="36"/>
      <c r="K77" s="36"/>
      <c r="L77" s="36"/>
      <c r="M77" s="36"/>
    </row>
    <row r="78" spans="4:13" x14ac:dyDescent="0.2">
      <c r="D78"/>
      <c r="E78" s="94"/>
      <c r="F78" s="95"/>
      <c r="G78"/>
      <c r="J78" s="36"/>
      <c r="K78" s="36"/>
      <c r="L78" s="36"/>
      <c r="M78" s="36"/>
    </row>
    <row r="79" spans="4:13" x14ac:dyDescent="0.2">
      <c r="J79" s="36"/>
      <c r="K79" s="36"/>
      <c r="L79" s="36"/>
      <c r="M79" s="36"/>
    </row>
    <row r="80" spans="4:13" x14ac:dyDescent="0.2">
      <c r="J80" s="36"/>
      <c r="K80" s="36"/>
      <c r="L80" s="36"/>
      <c r="M80" s="36"/>
    </row>
    <row r="81" spans="10:13" x14ac:dyDescent="0.2">
      <c r="J81" s="36"/>
      <c r="K81" s="36"/>
      <c r="L81" s="36"/>
      <c r="M81" s="36"/>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5170D4-490A-4274-85AE-16092339135A}">
  <sheetPr>
    <outlinePr summaryBelow="0" summaryRight="0"/>
  </sheetPr>
  <dimension ref="B2:AP506"/>
  <sheetViews>
    <sheetView showGridLines="0" workbookViewId="0">
      <pane ySplit="6" topLeftCell="A7" activePane="bottomLeft" state="frozen"/>
      <selection pane="bottomLeft" activeCell="M49" sqref="M49"/>
    </sheetView>
  </sheetViews>
  <sheetFormatPr baseColWidth="10" defaultColWidth="14.5" defaultRowHeight="15.75" customHeight="1" x14ac:dyDescent="0.15"/>
  <cols>
    <col min="1" max="1" width="2.83203125" style="2" customWidth="1"/>
    <col min="2" max="8" width="14.5" style="2"/>
    <col min="9" max="11" width="14.5" style="2" customWidth="1"/>
    <col min="12" max="12" width="14.5" style="5"/>
    <col min="13" max="14" width="14.5" style="2"/>
    <col min="15" max="20" width="14.5" style="2" hidden="1" customWidth="1"/>
    <col min="21" max="21" width="14.5" style="2" customWidth="1"/>
    <col min="22" max="22" width="24.6640625" style="2" bestFit="1" customWidth="1"/>
    <col min="23" max="24" width="17.1640625" style="2" bestFit="1" customWidth="1"/>
    <col min="25" max="25" width="18.1640625" style="2" bestFit="1" customWidth="1"/>
    <col min="26" max="26" width="19.1640625" style="2" bestFit="1" customWidth="1"/>
    <col min="27" max="27" width="16" style="2" bestFit="1" customWidth="1"/>
    <col min="28" max="28" width="8.1640625" style="2" bestFit="1" customWidth="1"/>
    <col min="29" max="29" width="14.5" style="2" customWidth="1"/>
    <col min="30" max="35" width="14.5" style="2" hidden="1" customWidth="1"/>
    <col min="36" max="36" width="14.5" style="2" customWidth="1"/>
    <col min="37" max="37" width="14.5" style="2"/>
    <col min="38" max="40" width="27.33203125" style="2" hidden="1" customWidth="1"/>
    <col min="41" max="41" width="14.5" style="2" hidden="1" customWidth="1"/>
    <col min="42" max="42" width="0" style="2" hidden="1" customWidth="1"/>
    <col min="43" max="16384" width="14.5" style="2"/>
  </cols>
  <sheetData>
    <row r="2" spans="2:42" ht="15.75" customHeight="1" thickBot="1" x14ac:dyDescent="0.2"/>
    <row r="3" spans="2:42" ht="15.75" customHeight="1" thickBot="1" x14ac:dyDescent="0.2">
      <c r="B3" s="87" t="s">
        <v>2159</v>
      </c>
      <c r="V3" s="88" t="s">
        <v>2160</v>
      </c>
      <c r="W3" s="89"/>
      <c r="AL3" s="87" t="s">
        <v>2161</v>
      </c>
    </row>
    <row r="5" spans="2:42" ht="15.75" customHeight="1" x14ac:dyDescent="0.15">
      <c r="B5" s="26"/>
      <c r="V5" s="26"/>
      <c r="AL5" s="26"/>
    </row>
    <row r="6" spans="2:42" ht="15.75" customHeight="1" x14ac:dyDescent="0.15">
      <c r="B6" s="20" t="s">
        <v>0</v>
      </c>
      <c r="C6" s="20" t="s">
        <v>1</v>
      </c>
      <c r="D6" s="20" t="s">
        <v>2</v>
      </c>
      <c r="E6" s="20" t="s">
        <v>3</v>
      </c>
      <c r="F6" s="20" t="s">
        <v>4</v>
      </c>
      <c r="G6" s="20" t="s">
        <v>5</v>
      </c>
      <c r="H6" s="20" t="s">
        <v>6</v>
      </c>
      <c r="I6" s="21" t="s">
        <v>318</v>
      </c>
      <c r="J6" s="21" t="s">
        <v>319</v>
      </c>
      <c r="K6" s="21" t="s">
        <v>320</v>
      </c>
      <c r="L6" s="22" t="s">
        <v>321</v>
      </c>
      <c r="V6" s="23" t="s">
        <v>300</v>
      </c>
      <c r="W6" s="23" t="s">
        <v>301</v>
      </c>
      <c r="X6" s="23" t="s">
        <v>302</v>
      </c>
      <c r="Y6" s="23" t="s">
        <v>303</v>
      </c>
      <c r="Z6" s="23" t="s">
        <v>304</v>
      </c>
      <c r="AA6" s="23" t="s">
        <v>305</v>
      </c>
      <c r="AB6" s="24" t="s">
        <v>317</v>
      </c>
      <c r="AE6" s="13"/>
      <c r="AF6" s="13"/>
      <c r="AG6" s="13"/>
      <c r="AH6" s="13"/>
      <c r="AI6" s="13"/>
      <c r="AL6" s="20" t="s">
        <v>306</v>
      </c>
      <c r="AM6" s="20" t="s">
        <v>307</v>
      </c>
      <c r="AN6" s="20" t="s">
        <v>308</v>
      </c>
    </row>
    <row r="7" spans="2:42" ht="15.75" customHeight="1" x14ac:dyDescent="0.15">
      <c r="B7" s="6">
        <v>4955430</v>
      </c>
      <c r="C7" s="6" t="s">
        <v>7</v>
      </c>
      <c r="D7" s="7">
        <v>0.84598379629629628</v>
      </c>
      <c r="E7" s="6" t="s">
        <v>8</v>
      </c>
      <c r="F7" s="6">
        <v>31</v>
      </c>
      <c r="G7" s="6">
        <v>10</v>
      </c>
      <c r="H7" s="6" t="s">
        <v>9</v>
      </c>
      <c r="I7" s="8" t="str">
        <f>RIGHT(C7,4)</f>
        <v>2019</v>
      </c>
      <c r="J7" s="9" t="str">
        <f>MID(C7,4,2)</f>
        <v>05</v>
      </c>
      <c r="K7" s="9" t="str">
        <f>LEFT(C7,2)</f>
        <v>13</v>
      </c>
      <c r="L7" s="10">
        <f>IFERROR(C7*1,DATE(I7,J7,K7)*1)</f>
        <v>43598</v>
      </c>
      <c r="P7" s="2" t="s">
        <v>9</v>
      </c>
      <c r="Q7" s="2" t="s">
        <v>15</v>
      </c>
      <c r="R7" s="2" t="s">
        <v>327</v>
      </c>
      <c r="S7" s="2" t="s">
        <v>9</v>
      </c>
      <c r="T7" s="2" t="s">
        <v>15</v>
      </c>
      <c r="V7" s="11">
        <v>43313</v>
      </c>
      <c r="W7" s="6">
        <v>51918</v>
      </c>
      <c r="X7" s="6">
        <v>59583</v>
      </c>
      <c r="Y7" s="6">
        <v>9558</v>
      </c>
      <c r="Z7" s="6">
        <v>28830</v>
      </c>
      <c r="AA7" s="6">
        <v>38364</v>
      </c>
      <c r="AB7" s="8">
        <v>43313</v>
      </c>
      <c r="AD7" s="3" t="s">
        <v>317</v>
      </c>
      <c r="AE7" s="1" t="s">
        <v>301</v>
      </c>
      <c r="AF7" s="1" t="s">
        <v>302</v>
      </c>
      <c r="AG7" s="1" t="s">
        <v>303</v>
      </c>
      <c r="AH7" s="1" t="s">
        <v>304</v>
      </c>
      <c r="AI7" s="1" t="s">
        <v>305</v>
      </c>
      <c r="AL7" s="6" t="s">
        <v>309</v>
      </c>
      <c r="AM7" s="25">
        <v>563246</v>
      </c>
      <c r="AN7" s="25">
        <v>428368</v>
      </c>
      <c r="AO7" s="14">
        <f>AN7/SUM($AN$7:$AN$14)</f>
        <v>0.42569929114381938</v>
      </c>
      <c r="AP7" s="14">
        <f>AN7/AM7</f>
        <v>0.76053447339173297</v>
      </c>
    </row>
    <row r="8" spans="2:42" ht="15.75" customHeight="1" x14ac:dyDescent="0.15">
      <c r="B8" s="6">
        <v>3338094</v>
      </c>
      <c r="C8" s="11">
        <v>42461</v>
      </c>
      <c r="D8" s="7">
        <v>0.2295949074074074</v>
      </c>
      <c r="E8" s="6" t="s">
        <v>10</v>
      </c>
      <c r="F8" s="6">
        <v>6</v>
      </c>
      <c r="G8" s="6">
        <v>48</v>
      </c>
      <c r="H8" s="6" t="s">
        <v>9</v>
      </c>
      <c r="I8" s="8" t="str">
        <f t="shared" ref="I8:I15" si="0">RIGHT(C8,4)</f>
        <v>2461</v>
      </c>
      <c r="J8" s="9" t="str">
        <f t="shared" ref="J8:J15" si="1">MID(C8,4,2)</f>
        <v>61</v>
      </c>
      <c r="K8" s="9" t="str">
        <f t="shared" ref="K8:K15" si="2">LEFT(C8,2)</f>
        <v>42</v>
      </c>
      <c r="L8" s="10">
        <v>42461</v>
      </c>
      <c r="O8" s="2" t="s">
        <v>322</v>
      </c>
      <c r="P8" s="4">
        <f>SUMIFS($G:$G,$F:$F,"&gt;=0",$F:$F,"&lt;=2",$H:$H,P$7)</f>
        <v>22</v>
      </c>
      <c r="Q8" s="4">
        <f>SUMIFS($G:$G,$F:$F,"&gt;=0",$F:$F,"&lt;=2",$H:$H,Q$7)</f>
        <v>0</v>
      </c>
      <c r="R8" s="16">
        <f>SUM(P8:Q8)/SUM($P$8:$Q$12)</f>
        <v>9.6550513473185292E-4</v>
      </c>
      <c r="S8" s="16">
        <f>P8/SUM($P$8:$P$12)</f>
        <v>1.5025269771889087E-3</v>
      </c>
      <c r="T8" s="16">
        <f>Q8/SUM($Q$8:$Q$12)</f>
        <v>0</v>
      </c>
      <c r="V8" s="11">
        <v>43314</v>
      </c>
      <c r="W8" s="6">
        <v>50196</v>
      </c>
      <c r="X8" s="6">
        <v>67897</v>
      </c>
      <c r="Y8" s="6">
        <v>10820</v>
      </c>
      <c r="Z8" s="6">
        <v>23024</v>
      </c>
      <c r="AA8" s="6">
        <v>31676</v>
      </c>
      <c r="AB8" s="8">
        <v>43313</v>
      </c>
      <c r="AD8" s="3">
        <v>43313</v>
      </c>
      <c r="AE8" s="90">
        <f>SUMIFS(W$5:W$402,$AB$5:$AB$402,$AD8)</f>
        <v>1690289</v>
      </c>
      <c r="AF8" s="90">
        <f t="shared" ref="AF8:AI20" si="3">SUMIFS(X$5:X$402,$AB$5:$AB$402,$AD8)</f>
        <v>1870425</v>
      </c>
      <c r="AG8" s="90">
        <f t="shared" si="3"/>
        <v>568137</v>
      </c>
      <c r="AH8" s="90">
        <f t="shared" si="3"/>
        <v>620598</v>
      </c>
      <c r="AI8" s="90">
        <f t="shared" si="3"/>
        <v>733089</v>
      </c>
      <c r="AL8" s="6" t="s">
        <v>310</v>
      </c>
      <c r="AM8" s="25">
        <v>716923</v>
      </c>
      <c r="AN8" s="25">
        <v>264321</v>
      </c>
      <c r="AO8" s="14">
        <f>AN8/SUM($AN$7:$AN$14)</f>
        <v>0.26267429484561283</v>
      </c>
      <c r="AP8" s="14">
        <f t="shared" ref="AP8:AP14" si="4">AN8/AM8</f>
        <v>0.36868812968756759</v>
      </c>
    </row>
    <row r="9" spans="2:42" ht="15.75" customHeight="1" x14ac:dyDescent="0.15">
      <c r="B9" s="6">
        <v>3132720</v>
      </c>
      <c r="C9" s="6" t="s">
        <v>11</v>
      </c>
      <c r="D9" s="7">
        <v>0.51822916666666663</v>
      </c>
      <c r="E9" s="6" t="s">
        <v>12</v>
      </c>
      <c r="F9" s="6">
        <v>25</v>
      </c>
      <c r="G9" s="6">
        <v>10</v>
      </c>
      <c r="H9" s="6" t="s">
        <v>9</v>
      </c>
      <c r="I9" s="8" t="str">
        <f t="shared" si="0"/>
        <v>2018</v>
      </c>
      <c r="J9" s="9" t="str">
        <f t="shared" si="1"/>
        <v>12</v>
      </c>
      <c r="K9" s="9" t="str">
        <f t="shared" si="2"/>
        <v>24</v>
      </c>
      <c r="L9" s="10">
        <v>43458</v>
      </c>
      <c r="O9" s="15" t="s">
        <v>323</v>
      </c>
      <c r="P9" s="4">
        <f>SUMIFS($G:$G,$F:$F,"&gt;=3",$F:$F,"&lt;=5",$H:$H,P$7)</f>
        <v>616</v>
      </c>
      <c r="Q9" s="4">
        <f>SUMIFS($G:$G,$F:$F,"&gt;=3",$F:$F,"&lt;=5",$H:$H,Q$7)</f>
        <v>0</v>
      </c>
      <c r="R9" s="16">
        <f t="shared" ref="R9:R12" si="5">SUM(P9:Q9)/SUM($P$8:$Q$12)</f>
        <v>2.703414377249188E-2</v>
      </c>
      <c r="S9" s="16">
        <f t="shared" ref="S9:S12" si="6">P9/SUM($P$8:$P$12)</f>
        <v>4.2070755361289444E-2</v>
      </c>
      <c r="T9" s="16">
        <f t="shared" ref="T9:T12" si="7">Q9/SUM($Q$8:$Q$12)</f>
        <v>0</v>
      </c>
      <c r="V9" s="11">
        <v>43315</v>
      </c>
      <c r="W9" s="6">
        <v>56239</v>
      </c>
      <c r="X9" s="6">
        <v>52148</v>
      </c>
      <c r="Y9" s="6">
        <v>24258</v>
      </c>
      <c r="Z9" s="6">
        <v>34328</v>
      </c>
      <c r="AA9" s="6">
        <v>7342</v>
      </c>
      <c r="AB9" s="8">
        <v>43313</v>
      </c>
      <c r="AD9" s="3">
        <v>43344</v>
      </c>
      <c r="AE9" s="90">
        <f t="shared" ref="AE9:AE20" si="8">SUMIFS(W$5:W$402,$AB$5:$AB$402,$AD9)</f>
        <v>1686409</v>
      </c>
      <c r="AF9" s="90">
        <f t="shared" si="3"/>
        <v>1815043</v>
      </c>
      <c r="AG9" s="90">
        <f t="shared" si="3"/>
        <v>604929</v>
      </c>
      <c r="AH9" s="90">
        <f t="shared" si="3"/>
        <v>562681</v>
      </c>
      <c r="AI9" s="90">
        <f t="shared" si="3"/>
        <v>655397</v>
      </c>
      <c r="AL9" s="6" t="s">
        <v>311</v>
      </c>
      <c r="AM9" s="25">
        <v>1341164</v>
      </c>
      <c r="AN9" s="25">
        <v>98874</v>
      </c>
      <c r="AO9" s="14">
        <f>AN9/SUM($AN$7:$AN$14)</f>
        <v>9.8258020469675605E-2</v>
      </c>
      <c r="AP9" s="14">
        <f t="shared" si="4"/>
        <v>7.3722527595432033E-2</v>
      </c>
    </row>
    <row r="10" spans="2:42" ht="15.75" customHeight="1" thickBot="1" x14ac:dyDescent="0.2">
      <c r="B10" s="6">
        <v>3196344</v>
      </c>
      <c r="C10" s="6" t="s">
        <v>13</v>
      </c>
      <c r="D10" s="7">
        <v>0.63156250000000003</v>
      </c>
      <c r="E10" s="84" t="s">
        <v>14</v>
      </c>
      <c r="F10" s="6">
        <v>10</v>
      </c>
      <c r="G10" s="6">
        <v>134</v>
      </c>
      <c r="H10" s="6" t="s">
        <v>15</v>
      </c>
      <c r="I10" s="8" t="str">
        <f t="shared" si="0"/>
        <v>2014</v>
      </c>
      <c r="J10" s="9" t="str">
        <f t="shared" si="1"/>
        <v>10</v>
      </c>
      <c r="K10" s="9" t="str">
        <f t="shared" si="2"/>
        <v>14</v>
      </c>
      <c r="L10" s="10">
        <v>41926</v>
      </c>
      <c r="O10" s="2" t="s">
        <v>324</v>
      </c>
      <c r="P10" s="4">
        <f>SUMIFS($G:$G,$F:$F,"&gt;=6",$F:$F,"&lt;=10",$H:$H,P$7)</f>
        <v>2167</v>
      </c>
      <c r="Q10" s="4">
        <f>SUMIFS($G:$G,$F:$F,"&gt;=6",$F:$F,"&lt;=10",$H:$H,Q$7)</f>
        <v>1103</v>
      </c>
      <c r="R10" s="16">
        <f t="shared" si="5"/>
        <v>0.14350917229877996</v>
      </c>
      <c r="S10" s="16">
        <f t="shared" si="6"/>
        <v>0.14799890725310749</v>
      </c>
      <c r="T10" s="16">
        <f t="shared" si="7"/>
        <v>0.13543713163064833</v>
      </c>
      <c r="V10" s="11">
        <v>43316</v>
      </c>
      <c r="W10" s="6">
        <v>57762</v>
      </c>
      <c r="X10" s="6">
        <v>67057</v>
      </c>
      <c r="Y10" s="6">
        <v>15148</v>
      </c>
      <c r="Z10" s="6">
        <v>15531</v>
      </c>
      <c r="AA10" s="6">
        <v>23232</v>
      </c>
      <c r="AB10" s="8">
        <v>43313</v>
      </c>
      <c r="AD10" s="3">
        <v>43374</v>
      </c>
      <c r="AE10" s="90">
        <f t="shared" si="8"/>
        <v>1738821</v>
      </c>
      <c r="AF10" s="90">
        <f t="shared" si="3"/>
        <v>1850283</v>
      </c>
      <c r="AG10" s="90">
        <f t="shared" si="3"/>
        <v>722879</v>
      </c>
      <c r="AH10" s="90">
        <f t="shared" si="3"/>
        <v>512954</v>
      </c>
      <c r="AI10" s="90">
        <f t="shared" si="3"/>
        <v>661212</v>
      </c>
      <c r="AL10" s="6" t="s">
        <v>312</v>
      </c>
      <c r="AM10" s="25">
        <v>993269</v>
      </c>
      <c r="AN10" s="25">
        <v>53292</v>
      </c>
      <c r="AO10" s="14">
        <f>AN10/SUM($AN$7:$AN$14)</f>
        <v>5.2959993798874852E-2</v>
      </c>
      <c r="AP10" s="14">
        <f t="shared" si="4"/>
        <v>5.3653139280497024E-2</v>
      </c>
    </row>
    <row r="11" spans="2:42" ht="15.75" customHeight="1" thickBot="1" x14ac:dyDescent="0.2">
      <c r="B11" s="6">
        <v>4588846</v>
      </c>
      <c r="C11" s="6" t="s">
        <v>16</v>
      </c>
      <c r="D11" s="82">
        <v>0.39361111111111113</v>
      </c>
      <c r="E11" s="86" t="s">
        <v>17</v>
      </c>
      <c r="F11" s="83">
        <v>4</v>
      </c>
      <c r="G11" s="6">
        <v>7</v>
      </c>
      <c r="H11" s="6" t="s">
        <v>9</v>
      </c>
      <c r="I11" s="8" t="str">
        <f t="shared" si="0"/>
        <v>2016</v>
      </c>
      <c r="J11" s="9" t="str">
        <f t="shared" si="1"/>
        <v>07</v>
      </c>
      <c r="K11" s="9" t="str">
        <f t="shared" si="2"/>
        <v>21</v>
      </c>
      <c r="L11" s="10">
        <v>42572</v>
      </c>
      <c r="O11" s="15" t="s">
        <v>325</v>
      </c>
      <c r="P11" s="4">
        <f>SUMIFS($G:$G,$F:$F,"&gt;=11",$F:$F,"&lt;=15",$H:$H,P$7)</f>
        <v>3340</v>
      </c>
      <c r="Q11" s="4">
        <f>SUMIFS($G:$G,$F:$F,"&gt;=11",$F:$F,"&lt;=15",$H:$H,Q$7)</f>
        <v>2105</v>
      </c>
      <c r="R11" s="16">
        <f t="shared" si="5"/>
        <v>0.23896252084613359</v>
      </c>
      <c r="S11" s="16">
        <f t="shared" si="6"/>
        <v>0.22811091380958887</v>
      </c>
      <c r="T11" s="16">
        <f t="shared" si="7"/>
        <v>0.25847249508840864</v>
      </c>
      <c r="V11" s="11">
        <v>43317</v>
      </c>
      <c r="W11" s="6">
        <v>59221</v>
      </c>
      <c r="X11" s="6">
        <v>53113</v>
      </c>
      <c r="Y11" s="6">
        <v>18165</v>
      </c>
      <c r="Z11" s="6">
        <v>18387</v>
      </c>
      <c r="AA11" s="6">
        <v>8486</v>
      </c>
      <c r="AB11" s="8">
        <v>43313</v>
      </c>
      <c r="AD11" s="3">
        <v>43405</v>
      </c>
      <c r="AE11" s="90">
        <f t="shared" si="8"/>
        <v>1643189</v>
      </c>
      <c r="AF11" s="90">
        <f t="shared" si="3"/>
        <v>1767919</v>
      </c>
      <c r="AG11" s="90">
        <f t="shared" si="3"/>
        <v>621823</v>
      </c>
      <c r="AH11" s="90">
        <f t="shared" si="3"/>
        <v>535880</v>
      </c>
      <c r="AI11" s="90">
        <f t="shared" si="3"/>
        <v>707884</v>
      </c>
      <c r="AL11" s="6" t="s">
        <v>313</v>
      </c>
      <c r="AM11" s="25">
        <v>873269</v>
      </c>
      <c r="AN11" s="25">
        <v>61382</v>
      </c>
      <c r="AO11" s="14">
        <f>AN11/SUM($AN$7:$AN$14)</f>
        <v>6.0999593548047293E-2</v>
      </c>
      <c r="AP11" s="14">
        <f t="shared" si="4"/>
        <v>7.0289910668992026E-2</v>
      </c>
    </row>
    <row r="12" spans="2:42" ht="15.75" customHeight="1" x14ac:dyDescent="0.15">
      <c r="B12" s="6">
        <v>4677052</v>
      </c>
      <c r="C12" s="6" t="s">
        <v>18</v>
      </c>
      <c r="D12" s="7">
        <v>0.27822916666666669</v>
      </c>
      <c r="E12" s="85" t="s">
        <v>19</v>
      </c>
      <c r="F12" s="6">
        <v>3</v>
      </c>
      <c r="G12" s="6">
        <v>5</v>
      </c>
      <c r="H12" s="6" t="s">
        <v>9</v>
      </c>
      <c r="I12" s="8" t="str">
        <f t="shared" si="0"/>
        <v>2016</v>
      </c>
      <c r="J12" s="9" t="str">
        <f t="shared" si="1"/>
        <v>05</v>
      </c>
      <c r="K12" s="9" t="str">
        <f t="shared" si="2"/>
        <v>14</v>
      </c>
      <c r="L12" s="10">
        <v>42504</v>
      </c>
      <c r="O12" s="2" t="s">
        <v>326</v>
      </c>
      <c r="P12" s="4">
        <f>SUMIFS($G:$G,$F:$F,"&gt;=16",$H:$H,P$7)</f>
        <v>8497</v>
      </c>
      <c r="Q12" s="4">
        <f>SUMIFS($G:$G,$F:$F,"&gt;=16",$H:$H,Q$7)</f>
        <v>4936</v>
      </c>
      <c r="R12" s="16">
        <f t="shared" si="5"/>
        <v>0.58952865794786269</v>
      </c>
      <c r="S12" s="16">
        <f t="shared" si="6"/>
        <v>0.58031689659882535</v>
      </c>
      <c r="T12" s="16">
        <f t="shared" si="7"/>
        <v>0.60609037328094306</v>
      </c>
      <c r="V12" s="11">
        <v>43318</v>
      </c>
      <c r="W12" s="6">
        <v>51043</v>
      </c>
      <c r="X12" s="6">
        <v>66962</v>
      </c>
      <c r="Y12" s="6">
        <v>18485</v>
      </c>
      <c r="Z12" s="6">
        <v>20555</v>
      </c>
      <c r="AA12" s="6">
        <v>27451</v>
      </c>
      <c r="AB12" s="8">
        <v>43313</v>
      </c>
      <c r="AD12" s="3">
        <v>43435</v>
      </c>
      <c r="AE12" s="90">
        <f t="shared" si="8"/>
        <v>1702686</v>
      </c>
      <c r="AF12" s="90">
        <f t="shared" si="3"/>
        <v>1899236</v>
      </c>
      <c r="AG12" s="90">
        <f t="shared" si="3"/>
        <v>640240</v>
      </c>
      <c r="AH12" s="90">
        <f t="shared" si="3"/>
        <v>682317</v>
      </c>
      <c r="AI12" s="90">
        <f t="shared" si="3"/>
        <v>739341</v>
      </c>
      <c r="AL12" s="6" t="s">
        <v>314</v>
      </c>
      <c r="AM12" s="25">
        <v>635481</v>
      </c>
      <c r="AN12" s="25">
        <v>29285</v>
      </c>
      <c r="AO12" s="14">
        <f>AN12/SUM($AN$7:$AN$14)</f>
        <v>2.910255607595981E-2</v>
      </c>
      <c r="AP12" s="14">
        <f t="shared" si="4"/>
        <v>4.6083203117009003E-2</v>
      </c>
    </row>
    <row r="13" spans="2:42" ht="15.75" customHeight="1" x14ac:dyDescent="0.15">
      <c r="B13" s="6">
        <v>3485608</v>
      </c>
      <c r="C13" s="11">
        <v>42464</v>
      </c>
      <c r="D13" s="7">
        <v>0.43767361111111114</v>
      </c>
      <c r="E13" s="6" t="s">
        <v>20</v>
      </c>
      <c r="F13" s="6">
        <v>7</v>
      </c>
      <c r="G13" s="6">
        <v>44</v>
      </c>
      <c r="H13" s="6" t="s">
        <v>9</v>
      </c>
      <c r="I13" s="8" t="str">
        <f t="shared" si="0"/>
        <v>2464</v>
      </c>
      <c r="J13" s="9" t="str">
        <f t="shared" si="1"/>
        <v>64</v>
      </c>
      <c r="K13" s="9" t="str">
        <f t="shared" si="2"/>
        <v>42</v>
      </c>
      <c r="L13" s="10">
        <v>42464</v>
      </c>
      <c r="V13" s="11">
        <v>43319</v>
      </c>
      <c r="W13" s="6">
        <v>51408</v>
      </c>
      <c r="X13" s="6">
        <v>67209</v>
      </c>
      <c r="Y13" s="6">
        <v>9978</v>
      </c>
      <c r="Z13" s="6">
        <v>5250</v>
      </c>
      <c r="AA13" s="6">
        <v>14283</v>
      </c>
      <c r="AB13" s="8">
        <v>43313</v>
      </c>
      <c r="AD13" s="3">
        <v>43466</v>
      </c>
      <c r="AE13" s="90">
        <f t="shared" si="8"/>
        <v>1689624</v>
      </c>
      <c r="AF13" s="90">
        <f t="shared" si="3"/>
        <v>1892037</v>
      </c>
      <c r="AG13" s="90">
        <f t="shared" si="3"/>
        <v>693319</v>
      </c>
      <c r="AH13" s="90">
        <f t="shared" si="3"/>
        <v>562237</v>
      </c>
      <c r="AI13" s="90">
        <f t="shared" si="3"/>
        <v>765062</v>
      </c>
      <c r="AL13" s="6" t="s">
        <v>315</v>
      </c>
      <c r="AM13" s="25">
        <v>498456</v>
      </c>
      <c r="AN13" s="25">
        <v>42473</v>
      </c>
      <c r="AO13" s="14">
        <f>AN13/SUM($AN$7:$AN$14)</f>
        <v>4.2208395568183059E-2</v>
      </c>
      <c r="AP13" s="14">
        <f t="shared" si="4"/>
        <v>8.52091257804099E-2</v>
      </c>
    </row>
    <row r="14" spans="2:42" ht="15.75" customHeight="1" x14ac:dyDescent="0.15">
      <c r="B14" s="6">
        <v>4980709</v>
      </c>
      <c r="C14" s="11">
        <v>42798</v>
      </c>
      <c r="D14" s="7">
        <v>0.40622685185185187</v>
      </c>
      <c r="E14" s="6" t="s">
        <v>21</v>
      </c>
      <c r="F14" s="6">
        <v>12</v>
      </c>
      <c r="G14" s="6">
        <v>52</v>
      </c>
      <c r="H14" s="6" t="s">
        <v>9</v>
      </c>
      <c r="I14" s="8" t="str">
        <f t="shared" si="0"/>
        <v>2798</v>
      </c>
      <c r="J14" s="9" t="str">
        <f t="shared" si="1"/>
        <v>98</v>
      </c>
      <c r="K14" s="9" t="str">
        <f t="shared" si="2"/>
        <v>42</v>
      </c>
      <c r="L14" s="10">
        <v>42798</v>
      </c>
      <c r="V14" s="11">
        <v>43320</v>
      </c>
      <c r="W14" s="6">
        <v>56677</v>
      </c>
      <c r="X14" s="6">
        <v>61590</v>
      </c>
      <c r="Y14" s="6">
        <v>13495</v>
      </c>
      <c r="Z14" s="6">
        <v>13531</v>
      </c>
      <c r="AA14" s="6">
        <v>38859</v>
      </c>
      <c r="AB14" s="8">
        <v>43313</v>
      </c>
      <c r="AD14" s="3">
        <v>43497</v>
      </c>
      <c r="AE14" s="90">
        <f t="shared" si="8"/>
        <v>1547261</v>
      </c>
      <c r="AF14" s="90">
        <f t="shared" si="3"/>
        <v>1677452</v>
      </c>
      <c r="AG14" s="90">
        <f t="shared" si="3"/>
        <v>581422</v>
      </c>
      <c r="AH14" s="90">
        <f t="shared" si="3"/>
        <v>574189</v>
      </c>
      <c r="AI14" s="90">
        <f t="shared" si="3"/>
        <v>532178</v>
      </c>
      <c r="AL14" s="6" t="s">
        <v>316</v>
      </c>
      <c r="AM14" s="25">
        <v>384875</v>
      </c>
      <c r="AN14" s="25">
        <v>28274</v>
      </c>
      <c r="AO14" s="14">
        <f>AN14/SUM($AN$7:$AN$14)</f>
        <v>2.8097854549827134E-2</v>
      </c>
      <c r="AP14" s="14">
        <f t="shared" si="4"/>
        <v>7.3462812601493996E-2</v>
      </c>
    </row>
    <row r="15" spans="2:42" ht="15.75" customHeight="1" x14ac:dyDescent="0.15">
      <c r="B15" s="6">
        <v>4761153</v>
      </c>
      <c r="C15" s="6" t="s">
        <v>22</v>
      </c>
      <c r="D15" s="7">
        <v>0.65618055555555554</v>
      </c>
      <c r="E15" s="6" t="s">
        <v>23</v>
      </c>
      <c r="F15" s="6">
        <v>28</v>
      </c>
      <c r="G15" s="6">
        <v>81</v>
      </c>
      <c r="H15" s="6" t="s">
        <v>15</v>
      </c>
      <c r="I15" s="8" t="str">
        <f t="shared" si="0"/>
        <v>2018</v>
      </c>
      <c r="J15" s="9" t="str">
        <f t="shared" si="1"/>
        <v>01</v>
      </c>
      <c r="K15" s="9" t="str">
        <f t="shared" si="2"/>
        <v>14</v>
      </c>
      <c r="L15" s="10">
        <v>43114</v>
      </c>
      <c r="V15" s="11">
        <v>43321</v>
      </c>
      <c r="W15" s="6">
        <v>57704</v>
      </c>
      <c r="X15" s="6">
        <v>66742</v>
      </c>
      <c r="Y15" s="6">
        <v>25888</v>
      </c>
      <c r="Z15" s="6">
        <v>30466</v>
      </c>
      <c r="AA15" s="6">
        <v>35611</v>
      </c>
      <c r="AB15" s="8">
        <v>43313</v>
      </c>
      <c r="AD15" s="3">
        <v>43525</v>
      </c>
      <c r="AE15" s="90">
        <f t="shared" si="8"/>
        <v>1716704</v>
      </c>
      <c r="AF15" s="90">
        <f t="shared" si="3"/>
        <v>1833724</v>
      </c>
      <c r="AG15" s="90">
        <f t="shared" si="3"/>
        <v>666493</v>
      </c>
      <c r="AH15" s="90">
        <f t="shared" si="3"/>
        <v>614275</v>
      </c>
      <c r="AI15" s="90">
        <f t="shared" si="3"/>
        <v>806056</v>
      </c>
    </row>
    <row r="16" spans="2:42" ht="15.75" customHeight="1" x14ac:dyDescent="0.15">
      <c r="B16" s="6">
        <v>4991055</v>
      </c>
      <c r="C16" s="11">
        <v>42986</v>
      </c>
      <c r="D16" s="7">
        <v>0.43509259259259259</v>
      </c>
      <c r="E16" s="6" t="s">
        <v>24</v>
      </c>
      <c r="F16" s="6">
        <v>14</v>
      </c>
      <c r="G16" s="6">
        <v>109</v>
      </c>
      <c r="H16" s="6" t="s">
        <v>9</v>
      </c>
      <c r="I16" s="8" t="str">
        <f t="shared" ref="I16:I79" si="9">RIGHT(C16,4)</f>
        <v>2986</v>
      </c>
      <c r="J16" s="9" t="str">
        <f t="shared" ref="J16:J79" si="10">MID(C16,4,2)</f>
        <v>86</v>
      </c>
      <c r="K16" s="9" t="str">
        <f t="shared" ref="K16:K79" si="11">LEFT(C16,2)</f>
        <v>42</v>
      </c>
      <c r="L16" s="10">
        <v>42986</v>
      </c>
      <c r="V16" s="11">
        <v>43322</v>
      </c>
      <c r="W16" s="6">
        <v>52860</v>
      </c>
      <c r="X16" s="6">
        <v>56609</v>
      </c>
      <c r="Y16" s="6">
        <v>9717</v>
      </c>
      <c r="Z16" s="6">
        <v>30089</v>
      </c>
      <c r="AA16" s="6">
        <v>13067</v>
      </c>
      <c r="AB16" s="8">
        <v>43313</v>
      </c>
      <c r="AD16" s="3">
        <v>43556</v>
      </c>
      <c r="AE16" s="90">
        <f t="shared" si="8"/>
        <v>1617295</v>
      </c>
      <c r="AF16" s="90">
        <f t="shared" si="3"/>
        <v>1755464</v>
      </c>
      <c r="AG16" s="90">
        <f t="shared" si="3"/>
        <v>608425</v>
      </c>
      <c r="AH16" s="90">
        <f t="shared" si="3"/>
        <v>493056</v>
      </c>
      <c r="AI16" s="90">
        <f t="shared" si="3"/>
        <v>687609</v>
      </c>
    </row>
    <row r="17" spans="2:35" ht="15.75" customHeight="1" x14ac:dyDescent="0.15">
      <c r="B17" s="6">
        <v>5135019</v>
      </c>
      <c r="C17" s="11">
        <v>43252</v>
      </c>
      <c r="D17" s="7">
        <v>0.95361111111111108</v>
      </c>
      <c r="E17" s="6" t="s">
        <v>25</v>
      </c>
      <c r="F17" s="6">
        <v>11</v>
      </c>
      <c r="G17" s="6">
        <v>24</v>
      </c>
      <c r="H17" s="6" t="s">
        <v>9</v>
      </c>
      <c r="I17" s="8" t="str">
        <f t="shared" si="9"/>
        <v>3252</v>
      </c>
      <c r="J17" s="9" t="str">
        <f t="shared" si="10"/>
        <v>52</v>
      </c>
      <c r="K17" s="9" t="str">
        <f t="shared" si="11"/>
        <v>43</v>
      </c>
      <c r="L17" s="10">
        <v>43252</v>
      </c>
      <c r="Q17" s="2" t="s">
        <v>359</v>
      </c>
      <c r="V17" s="11">
        <v>43323</v>
      </c>
      <c r="W17" s="6">
        <v>50923</v>
      </c>
      <c r="X17" s="6">
        <v>61888</v>
      </c>
      <c r="Y17" s="6">
        <v>10377</v>
      </c>
      <c r="Z17" s="6">
        <v>26318</v>
      </c>
      <c r="AA17" s="6">
        <v>26939</v>
      </c>
      <c r="AB17" s="8">
        <v>43313</v>
      </c>
      <c r="AD17" s="3">
        <v>43586</v>
      </c>
      <c r="AE17" s="90">
        <f t="shared" si="8"/>
        <v>1672444</v>
      </c>
      <c r="AF17" s="90">
        <f t="shared" si="3"/>
        <v>1820847</v>
      </c>
      <c r="AG17" s="90">
        <f t="shared" si="3"/>
        <v>766628</v>
      </c>
      <c r="AH17" s="90">
        <f t="shared" si="3"/>
        <v>584869</v>
      </c>
      <c r="AI17" s="90">
        <f t="shared" si="3"/>
        <v>768288</v>
      </c>
    </row>
    <row r="18" spans="2:35" ht="15.75" customHeight="1" x14ac:dyDescent="0.15">
      <c r="B18" s="6">
        <v>5040928</v>
      </c>
      <c r="C18" s="6" t="s">
        <v>26</v>
      </c>
      <c r="D18" s="7">
        <v>7.0104166666666662E-2</v>
      </c>
      <c r="E18" s="6" t="s">
        <v>27</v>
      </c>
      <c r="F18" s="6">
        <v>12</v>
      </c>
      <c r="G18" s="6">
        <v>105</v>
      </c>
      <c r="H18" s="6" t="s">
        <v>9</v>
      </c>
      <c r="I18" s="8" t="str">
        <f t="shared" si="9"/>
        <v>2015</v>
      </c>
      <c r="J18" s="9" t="str">
        <f t="shared" si="10"/>
        <v>01</v>
      </c>
      <c r="K18" s="9" t="str">
        <f t="shared" si="11"/>
        <v>16</v>
      </c>
      <c r="L18" s="10">
        <v>42020</v>
      </c>
      <c r="V18" s="11">
        <v>43324</v>
      </c>
      <c r="W18" s="6">
        <v>51922</v>
      </c>
      <c r="X18" s="6">
        <v>66660</v>
      </c>
      <c r="Y18" s="6">
        <v>23345</v>
      </c>
      <c r="Z18" s="6">
        <v>11538</v>
      </c>
      <c r="AA18" s="6">
        <v>22706</v>
      </c>
      <c r="AB18" s="8">
        <v>43313</v>
      </c>
      <c r="AD18" s="3">
        <v>43617</v>
      </c>
      <c r="AE18" s="90">
        <f t="shared" si="8"/>
        <v>1670007</v>
      </c>
      <c r="AF18" s="90">
        <f t="shared" si="3"/>
        <v>1788779</v>
      </c>
      <c r="AG18" s="90">
        <f t="shared" si="3"/>
        <v>558092</v>
      </c>
      <c r="AH18" s="90">
        <f t="shared" si="3"/>
        <v>578763</v>
      </c>
      <c r="AI18" s="90">
        <f t="shared" si="3"/>
        <v>701196</v>
      </c>
    </row>
    <row r="19" spans="2:35" ht="15.75" customHeight="1" x14ac:dyDescent="0.15">
      <c r="B19" s="6">
        <v>3297315</v>
      </c>
      <c r="C19" s="11">
        <v>42856</v>
      </c>
      <c r="D19" s="7">
        <v>0.7474305555555556</v>
      </c>
      <c r="E19" s="6" t="s">
        <v>28</v>
      </c>
      <c r="F19" s="6">
        <v>21</v>
      </c>
      <c r="G19" s="6">
        <v>36</v>
      </c>
      <c r="H19" s="6" t="s">
        <v>9</v>
      </c>
      <c r="I19" s="8" t="str">
        <f t="shared" si="9"/>
        <v>2856</v>
      </c>
      <c r="J19" s="9" t="str">
        <f t="shared" si="10"/>
        <v>56</v>
      </c>
      <c r="K19" s="9" t="str">
        <f t="shared" si="11"/>
        <v>42</v>
      </c>
      <c r="L19" s="10">
        <v>42856</v>
      </c>
      <c r="Q19" s="2" t="s">
        <v>360</v>
      </c>
      <c r="R19" s="2" t="s">
        <v>362</v>
      </c>
      <c r="V19" s="11">
        <v>43325</v>
      </c>
      <c r="W19" s="6">
        <v>58363</v>
      </c>
      <c r="X19" s="6">
        <v>52087</v>
      </c>
      <c r="Y19" s="6">
        <v>33627</v>
      </c>
      <c r="Z19" s="6">
        <v>9313</v>
      </c>
      <c r="AA19" s="6">
        <v>31431</v>
      </c>
      <c r="AB19" s="8">
        <v>43313</v>
      </c>
      <c r="AD19" s="3">
        <v>43647</v>
      </c>
      <c r="AE19" s="90">
        <f t="shared" si="8"/>
        <v>1706179</v>
      </c>
      <c r="AF19" s="90">
        <f t="shared" si="3"/>
        <v>1784239</v>
      </c>
      <c r="AG19" s="90">
        <f t="shared" si="3"/>
        <v>655755</v>
      </c>
      <c r="AH19" s="90">
        <f t="shared" si="3"/>
        <v>635057</v>
      </c>
      <c r="AI19" s="90">
        <f t="shared" si="3"/>
        <v>643338</v>
      </c>
    </row>
    <row r="20" spans="2:35" ht="15.75" customHeight="1" x14ac:dyDescent="0.15">
      <c r="B20" s="6">
        <v>5793190</v>
      </c>
      <c r="C20" s="6" t="s">
        <v>29</v>
      </c>
      <c r="D20" s="7">
        <v>0.59146990740740746</v>
      </c>
      <c r="E20" s="6" t="s">
        <v>30</v>
      </c>
      <c r="F20" s="6">
        <v>2</v>
      </c>
      <c r="G20" s="6">
        <v>3</v>
      </c>
      <c r="H20" s="6" t="s">
        <v>9</v>
      </c>
      <c r="I20" s="8" t="str">
        <f t="shared" si="9"/>
        <v>2018</v>
      </c>
      <c r="J20" s="9" t="str">
        <f t="shared" si="10"/>
        <v>12</v>
      </c>
      <c r="K20" s="9" t="str">
        <f t="shared" si="11"/>
        <v>20</v>
      </c>
      <c r="L20" s="10">
        <v>43454</v>
      </c>
      <c r="Q20" s="2" t="s">
        <v>361</v>
      </c>
      <c r="R20" s="2" t="s">
        <v>362</v>
      </c>
      <c r="V20" s="11">
        <v>43326</v>
      </c>
      <c r="W20" s="6">
        <v>58851</v>
      </c>
      <c r="X20" s="6">
        <v>65549</v>
      </c>
      <c r="Y20" s="6">
        <v>34365</v>
      </c>
      <c r="Z20" s="6">
        <v>19516</v>
      </c>
      <c r="AA20" s="6">
        <v>27903</v>
      </c>
      <c r="AB20" s="8">
        <v>43313</v>
      </c>
      <c r="AD20" s="3">
        <v>43678</v>
      </c>
      <c r="AE20" s="90">
        <f t="shared" si="8"/>
        <v>1710779</v>
      </c>
      <c r="AF20" s="90">
        <f t="shared" si="3"/>
        <v>1870911</v>
      </c>
      <c r="AG20" s="90">
        <f t="shared" si="3"/>
        <v>680731</v>
      </c>
      <c r="AH20" s="90">
        <f t="shared" si="3"/>
        <v>582406</v>
      </c>
      <c r="AI20" s="90">
        <f t="shared" si="3"/>
        <v>661262</v>
      </c>
    </row>
    <row r="21" spans="2:35" ht="15.75" customHeight="1" x14ac:dyDescent="0.15">
      <c r="B21" s="6">
        <v>4435963</v>
      </c>
      <c r="C21" s="6" t="s">
        <v>31</v>
      </c>
      <c r="D21" s="7">
        <v>5.1469907407407409E-2</v>
      </c>
      <c r="E21" s="6" t="s">
        <v>32</v>
      </c>
      <c r="F21" s="6">
        <v>23</v>
      </c>
      <c r="G21" s="6">
        <v>234</v>
      </c>
      <c r="H21" s="6" t="s">
        <v>15</v>
      </c>
      <c r="I21" s="8" t="str">
        <f t="shared" si="9"/>
        <v>2015</v>
      </c>
      <c r="J21" s="9" t="str">
        <f t="shared" si="10"/>
        <v>10</v>
      </c>
      <c r="K21" s="9" t="str">
        <f t="shared" si="11"/>
        <v>17</v>
      </c>
      <c r="L21" s="10">
        <v>42294</v>
      </c>
      <c r="V21" s="11">
        <v>43327</v>
      </c>
      <c r="W21" s="6">
        <v>50124</v>
      </c>
      <c r="X21" s="6">
        <v>52314</v>
      </c>
      <c r="Y21" s="6">
        <v>22446</v>
      </c>
      <c r="Z21" s="6">
        <v>31637</v>
      </c>
      <c r="AA21" s="6">
        <v>35145</v>
      </c>
      <c r="AB21" s="8">
        <v>43313</v>
      </c>
    </row>
    <row r="22" spans="2:35" ht="15.75" customHeight="1" x14ac:dyDescent="0.15">
      <c r="B22" s="6">
        <v>3940988</v>
      </c>
      <c r="C22" s="6" t="s">
        <v>33</v>
      </c>
      <c r="D22" s="7">
        <v>0.50635416666666666</v>
      </c>
      <c r="E22" s="6" t="s">
        <v>34</v>
      </c>
      <c r="F22" s="6">
        <v>10</v>
      </c>
      <c r="G22" s="6">
        <v>51</v>
      </c>
      <c r="H22" s="6" t="s">
        <v>9</v>
      </c>
      <c r="I22" s="8" t="str">
        <f t="shared" si="9"/>
        <v>2018</v>
      </c>
      <c r="J22" s="9" t="str">
        <f t="shared" si="10"/>
        <v>07</v>
      </c>
      <c r="K22" s="9" t="str">
        <f t="shared" si="11"/>
        <v>28</v>
      </c>
      <c r="L22" s="10">
        <v>43309</v>
      </c>
      <c r="V22" s="11">
        <v>43328</v>
      </c>
      <c r="W22" s="6">
        <v>58760</v>
      </c>
      <c r="X22" s="6">
        <v>69791</v>
      </c>
      <c r="Y22" s="6">
        <v>25206</v>
      </c>
      <c r="Z22" s="6">
        <v>27806</v>
      </c>
      <c r="AA22" s="6">
        <v>39683</v>
      </c>
      <c r="AB22" s="8">
        <v>43313</v>
      </c>
    </row>
    <row r="23" spans="2:35" ht="15.75" customHeight="1" x14ac:dyDescent="0.2">
      <c r="B23" s="6">
        <v>5433570</v>
      </c>
      <c r="C23" s="6" t="s">
        <v>35</v>
      </c>
      <c r="D23" s="7">
        <v>0.39035879629629627</v>
      </c>
      <c r="E23" s="6" t="s">
        <v>36</v>
      </c>
      <c r="F23" s="6">
        <v>10</v>
      </c>
      <c r="G23" s="6">
        <v>16</v>
      </c>
      <c r="H23" s="6" t="s">
        <v>9</v>
      </c>
      <c r="I23" s="8" t="str">
        <f t="shared" si="9"/>
        <v>2019</v>
      </c>
      <c r="J23" s="9" t="str">
        <f t="shared" si="10"/>
        <v>02</v>
      </c>
      <c r="K23" s="9" t="str">
        <f t="shared" si="11"/>
        <v>23</v>
      </c>
      <c r="L23" s="10">
        <v>43519</v>
      </c>
      <c r="V23" s="11">
        <v>43329</v>
      </c>
      <c r="W23" s="6">
        <v>54208</v>
      </c>
      <c r="X23" s="6">
        <v>68304</v>
      </c>
      <c r="Y23" s="6">
        <v>25132</v>
      </c>
      <c r="Z23" s="6">
        <v>28452</v>
      </c>
      <c r="AA23" s="6">
        <v>9576</v>
      </c>
      <c r="AB23" s="8">
        <v>43313</v>
      </c>
      <c r="AD23"/>
      <c r="AE23" s="1" t="s">
        <v>301</v>
      </c>
      <c r="AF23" s="1" t="s">
        <v>302</v>
      </c>
      <c r="AG23" s="1" t="s">
        <v>303</v>
      </c>
      <c r="AH23" s="1" t="s">
        <v>304</v>
      </c>
      <c r="AI23" s="1" t="s">
        <v>305</v>
      </c>
    </row>
    <row r="24" spans="2:35" ht="15.75" customHeight="1" x14ac:dyDescent="0.2">
      <c r="B24" s="6">
        <v>4920877</v>
      </c>
      <c r="C24" s="6" t="s">
        <v>37</v>
      </c>
      <c r="D24" s="7">
        <v>9.9490740740740741E-2</v>
      </c>
      <c r="E24" s="6" t="s">
        <v>38</v>
      </c>
      <c r="F24" s="6">
        <v>22</v>
      </c>
      <c r="G24" s="6">
        <v>71</v>
      </c>
      <c r="H24" s="6" t="s">
        <v>9</v>
      </c>
      <c r="I24" s="8" t="str">
        <f t="shared" si="9"/>
        <v>2015</v>
      </c>
      <c r="J24" s="9" t="str">
        <f t="shared" si="10"/>
        <v>03</v>
      </c>
      <c r="K24" s="9" t="str">
        <f t="shared" si="11"/>
        <v>13</v>
      </c>
      <c r="L24" s="10">
        <v>42076</v>
      </c>
      <c r="V24" s="11">
        <v>43330</v>
      </c>
      <c r="W24" s="6">
        <v>50744</v>
      </c>
      <c r="X24" s="6">
        <v>61919</v>
      </c>
      <c r="Y24" s="6">
        <v>16093</v>
      </c>
      <c r="Z24" s="6">
        <v>26516</v>
      </c>
      <c r="AA24" s="6">
        <v>36126</v>
      </c>
      <c r="AB24" s="8">
        <v>43313</v>
      </c>
      <c r="AD24" t="s">
        <v>328</v>
      </c>
      <c r="AE24" s="16">
        <f>SUM(W7:W402)/SUM($W$7:$AA$402)</f>
        <v>0.3095932831726857</v>
      </c>
      <c r="AF24" s="16">
        <f>SUM(X7:X402)/SUM($W$7:$AA$402)</f>
        <v>0.33565836606530425</v>
      </c>
      <c r="AG24" s="16">
        <f>SUM(Y7:Y402)/SUM($W$7:$AA$402)</f>
        <v>0.11889611247285461</v>
      </c>
      <c r="AH24" s="16">
        <f>SUM(Z7:Z402)/SUM($W$7:$AA$402)</f>
        <v>0.1071101593531851</v>
      </c>
      <c r="AI24" s="16">
        <f>SUM(AA7:AA402)/SUM($W$7:$AA$402)</f>
        <v>0.12874207893597034</v>
      </c>
    </row>
    <row r="25" spans="2:35" ht="15.75" customHeight="1" x14ac:dyDescent="0.2">
      <c r="B25" s="6">
        <v>5008788</v>
      </c>
      <c r="C25" s="11">
        <v>42895</v>
      </c>
      <c r="D25" s="7">
        <v>0.80199074074074073</v>
      </c>
      <c r="E25" s="6" t="s">
        <v>39</v>
      </c>
      <c r="F25" s="6">
        <v>25</v>
      </c>
      <c r="G25" s="6">
        <v>36</v>
      </c>
      <c r="H25" s="6" t="s">
        <v>9</v>
      </c>
      <c r="I25" s="8" t="str">
        <f t="shared" si="9"/>
        <v>2895</v>
      </c>
      <c r="J25" s="9" t="str">
        <f t="shared" si="10"/>
        <v>95</v>
      </c>
      <c r="K25" s="9" t="str">
        <f t="shared" si="11"/>
        <v>42</v>
      </c>
      <c r="L25" s="10">
        <v>42895</v>
      </c>
      <c r="V25" s="11">
        <v>43331</v>
      </c>
      <c r="W25" s="6">
        <v>56778</v>
      </c>
      <c r="X25" s="6">
        <v>67252</v>
      </c>
      <c r="Y25" s="6">
        <v>8039</v>
      </c>
      <c r="Z25" s="6">
        <v>16672</v>
      </c>
      <c r="AA25" s="6">
        <v>25703</v>
      </c>
      <c r="AB25" s="8">
        <v>43313</v>
      </c>
      <c r="AD25"/>
      <c r="AE25" s="16"/>
      <c r="AF25" s="16"/>
      <c r="AG25" s="16"/>
      <c r="AH25" s="16"/>
      <c r="AI25" s="16"/>
    </row>
    <row r="26" spans="2:35" ht="15.75" customHeight="1" x14ac:dyDescent="0.2">
      <c r="B26" s="6">
        <v>5549595</v>
      </c>
      <c r="C26" s="6" t="s">
        <v>40</v>
      </c>
      <c r="D26" s="7">
        <v>0.155</v>
      </c>
      <c r="E26" s="6" t="s">
        <v>41</v>
      </c>
      <c r="F26" s="6">
        <v>15</v>
      </c>
      <c r="G26" s="6">
        <v>12</v>
      </c>
      <c r="H26" s="6" t="s">
        <v>9</v>
      </c>
      <c r="I26" s="8" t="str">
        <f t="shared" si="9"/>
        <v>2019</v>
      </c>
      <c r="J26" s="9" t="str">
        <f t="shared" si="10"/>
        <v>06</v>
      </c>
      <c r="K26" s="9" t="str">
        <f t="shared" si="11"/>
        <v>20</v>
      </c>
      <c r="L26" s="10">
        <v>43636</v>
      </c>
      <c r="V26" s="11">
        <v>43332</v>
      </c>
      <c r="W26" s="6">
        <v>58640</v>
      </c>
      <c r="X26" s="6">
        <v>61927</v>
      </c>
      <c r="Y26" s="6">
        <v>8711</v>
      </c>
      <c r="Z26" s="6">
        <v>28163</v>
      </c>
      <c r="AA26" s="6">
        <v>14041</v>
      </c>
      <c r="AB26" s="8">
        <v>43313</v>
      </c>
      <c r="AD26"/>
      <c r="AE26" s="16"/>
      <c r="AF26" s="16"/>
      <c r="AG26" s="16"/>
      <c r="AH26" s="16"/>
      <c r="AI26" s="16"/>
    </row>
    <row r="27" spans="2:35" ht="15" x14ac:dyDescent="0.2">
      <c r="B27" s="6">
        <v>4550407</v>
      </c>
      <c r="C27" s="6" t="s">
        <v>42</v>
      </c>
      <c r="D27" s="7">
        <v>0.48773148148148149</v>
      </c>
      <c r="E27" s="6" t="s">
        <v>43</v>
      </c>
      <c r="F27" s="6">
        <v>15</v>
      </c>
      <c r="G27" s="6">
        <v>32</v>
      </c>
      <c r="H27" s="6" t="s">
        <v>9</v>
      </c>
      <c r="I27" s="8" t="str">
        <f t="shared" si="9"/>
        <v>2017</v>
      </c>
      <c r="J27" s="9" t="str">
        <f t="shared" si="10"/>
        <v>02</v>
      </c>
      <c r="K27" s="9" t="str">
        <f t="shared" si="11"/>
        <v>28</v>
      </c>
      <c r="L27" s="10">
        <v>42794</v>
      </c>
      <c r="V27" s="11">
        <v>43333</v>
      </c>
      <c r="W27" s="6">
        <v>55250</v>
      </c>
      <c r="X27" s="6">
        <v>58742</v>
      </c>
      <c r="Y27" s="6">
        <v>30490</v>
      </c>
      <c r="Z27" s="6">
        <v>9119</v>
      </c>
      <c r="AA27" s="6">
        <v>25130</v>
      </c>
      <c r="AB27" s="8">
        <v>43313</v>
      </c>
      <c r="AD27"/>
      <c r="AE27" s="16"/>
      <c r="AF27" s="16"/>
      <c r="AG27" s="16"/>
      <c r="AH27" s="16"/>
      <c r="AI27" s="16"/>
    </row>
    <row r="28" spans="2:35" ht="15" x14ac:dyDescent="0.2">
      <c r="B28" s="6">
        <v>5228587</v>
      </c>
      <c r="C28" s="6" t="s">
        <v>42</v>
      </c>
      <c r="D28" s="7">
        <v>0.81964120370370375</v>
      </c>
      <c r="E28" s="6" t="s">
        <v>14</v>
      </c>
      <c r="F28" s="6">
        <v>14</v>
      </c>
      <c r="G28" s="6">
        <v>45</v>
      </c>
      <c r="H28" s="6" t="s">
        <v>15</v>
      </c>
      <c r="I28" s="8" t="str">
        <f t="shared" si="9"/>
        <v>2017</v>
      </c>
      <c r="J28" s="9" t="str">
        <f t="shared" si="10"/>
        <v>02</v>
      </c>
      <c r="K28" s="9" t="str">
        <f t="shared" si="11"/>
        <v>28</v>
      </c>
      <c r="L28" s="10">
        <v>42794</v>
      </c>
      <c r="V28" s="11">
        <v>43334</v>
      </c>
      <c r="W28" s="6">
        <v>53564</v>
      </c>
      <c r="X28" s="6">
        <v>54316</v>
      </c>
      <c r="Y28" s="6">
        <v>15635</v>
      </c>
      <c r="Z28" s="6">
        <v>9601</v>
      </c>
      <c r="AA28" s="6">
        <v>36038</v>
      </c>
      <c r="AB28" s="8">
        <v>43313</v>
      </c>
      <c r="AD28"/>
    </row>
    <row r="29" spans="2:35" ht="15" x14ac:dyDescent="0.2">
      <c r="B29" s="6">
        <v>5645148</v>
      </c>
      <c r="C29" s="11">
        <v>42523</v>
      </c>
      <c r="D29" s="7">
        <v>0.12814814814814815</v>
      </c>
      <c r="E29" s="6" t="s">
        <v>28</v>
      </c>
      <c r="F29" s="6">
        <v>3</v>
      </c>
      <c r="G29" s="6">
        <v>2</v>
      </c>
      <c r="H29" s="6" t="s">
        <v>9</v>
      </c>
      <c r="I29" s="8" t="str">
        <f t="shared" si="9"/>
        <v>2523</v>
      </c>
      <c r="J29" s="9" t="str">
        <f t="shared" si="10"/>
        <v>23</v>
      </c>
      <c r="K29" s="9" t="str">
        <f t="shared" si="11"/>
        <v>42</v>
      </c>
      <c r="L29" s="10">
        <v>42523</v>
      </c>
      <c r="V29" s="11">
        <v>43335</v>
      </c>
      <c r="W29" s="6">
        <v>51224</v>
      </c>
      <c r="X29" s="6">
        <v>59655</v>
      </c>
      <c r="Y29" s="6">
        <v>15178</v>
      </c>
      <c r="Z29" s="6">
        <v>14007</v>
      </c>
      <c r="AA29" s="6">
        <v>18051</v>
      </c>
      <c r="AB29" s="8">
        <v>43313</v>
      </c>
      <c r="AD29"/>
    </row>
    <row r="30" spans="2:35" ht="15" x14ac:dyDescent="0.2">
      <c r="B30" s="6">
        <v>4757178</v>
      </c>
      <c r="C30" s="6" t="s">
        <v>44</v>
      </c>
      <c r="D30" s="7">
        <v>0.68274305555555559</v>
      </c>
      <c r="E30" s="6" t="s">
        <v>45</v>
      </c>
      <c r="F30" s="6">
        <v>6</v>
      </c>
      <c r="G30" s="6">
        <v>31</v>
      </c>
      <c r="H30" s="6" t="s">
        <v>9</v>
      </c>
      <c r="I30" s="8" t="str">
        <f t="shared" si="9"/>
        <v>2016</v>
      </c>
      <c r="J30" s="9" t="str">
        <f t="shared" si="10"/>
        <v>09</v>
      </c>
      <c r="K30" s="9" t="str">
        <f t="shared" si="11"/>
        <v>28</v>
      </c>
      <c r="L30" s="10">
        <v>42641</v>
      </c>
      <c r="V30" s="11">
        <v>43336</v>
      </c>
      <c r="W30" s="6">
        <v>58115</v>
      </c>
      <c r="X30" s="6">
        <v>69690</v>
      </c>
      <c r="Y30" s="6">
        <v>10508</v>
      </c>
      <c r="Z30" s="6">
        <v>12609</v>
      </c>
      <c r="AA30" s="6">
        <v>27550</v>
      </c>
      <c r="AB30" s="8">
        <v>43313</v>
      </c>
      <c r="AD30"/>
    </row>
    <row r="31" spans="2:35" ht="15" x14ac:dyDescent="0.2">
      <c r="B31" s="6">
        <v>4815422</v>
      </c>
      <c r="C31" s="6" t="s">
        <v>46</v>
      </c>
      <c r="D31" s="7">
        <v>0.51496527777777779</v>
      </c>
      <c r="E31" s="6" t="s">
        <v>10</v>
      </c>
      <c r="F31" s="6">
        <v>16</v>
      </c>
      <c r="G31" s="6">
        <v>65</v>
      </c>
      <c r="H31" s="6" t="s">
        <v>9</v>
      </c>
      <c r="I31" s="8" t="str">
        <f t="shared" si="9"/>
        <v>2017</v>
      </c>
      <c r="J31" s="9" t="str">
        <f t="shared" si="10"/>
        <v>06</v>
      </c>
      <c r="K31" s="9" t="str">
        <f t="shared" si="11"/>
        <v>13</v>
      </c>
      <c r="L31" s="10">
        <v>42899</v>
      </c>
      <c r="V31" s="11">
        <v>43337</v>
      </c>
      <c r="W31" s="6">
        <v>52673</v>
      </c>
      <c r="X31" s="6">
        <v>58344</v>
      </c>
      <c r="Y31" s="6">
        <v>13702</v>
      </c>
      <c r="Z31" s="6">
        <v>10344</v>
      </c>
      <c r="AA31" s="6">
        <v>29115</v>
      </c>
      <c r="AB31" s="8">
        <v>43313</v>
      </c>
      <c r="AD31"/>
    </row>
    <row r="32" spans="2:35" ht="15" x14ac:dyDescent="0.2">
      <c r="B32" s="6">
        <v>5112463</v>
      </c>
      <c r="C32" s="11">
        <v>42737</v>
      </c>
      <c r="D32" s="7">
        <v>0.74706018518518513</v>
      </c>
      <c r="E32" s="6" t="s">
        <v>12</v>
      </c>
      <c r="F32" s="6">
        <v>17</v>
      </c>
      <c r="G32" s="6">
        <v>44</v>
      </c>
      <c r="H32" s="6" t="s">
        <v>9</v>
      </c>
      <c r="I32" s="8" t="str">
        <f t="shared" si="9"/>
        <v>2737</v>
      </c>
      <c r="J32" s="9" t="str">
        <f t="shared" si="10"/>
        <v>37</v>
      </c>
      <c r="K32" s="9" t="str">
        <f t="shared" si="11"/>
        <v>42</v>
      </c>
      <c r="L32" s="10">
        <v>42737</v>
      </c>
      <c r="V32" s="11">
        <v>43338</v>
      </c>
      <c r="W32" s="6">
        <v>56829</v>
      </c>
      <c r="X32" s="6">
        <v>58048</v>
      </c>
      <c r="Y32" s="6">
        <v>25159</v>
      </c>
      <c r="Z32" s="6">
        <v>22052</v>
      </c>
      <c r="AA32" s="6">
        <v>33251</v>
      </c>
      <c r="AB32" s="8">
        <v>43313</v>
      </c>
      <c r="AD32"/>
    </row>
    <row r="33" spans="2:30" ht="15" x14ac:dyDescent="0.2">
      <c r="B33" s="6">
        <v>5229055</v>
      </c>
      <c r="C33" s="11">
        <v>42862</v>
      </c>
      <c r="D33" s="7">
        <v>0.56888888888888889</v>
      </c>
      <c r="E33" s="6" t="s">
        <v>14</v>
      </c>
      <c r="F33" s="6">
        <v>3</v>
      </c>
      <c r="G33" s="6">
        <v>1</v>
      </c>
      <c r="H33" s="6" t="s">
        <v>9</v>
      </c>
      <c r="I33" s="8" t="str">
        <f t="shared" si="9"/>
        <v>2862</v>
      </c>
      <c r="J33" s="9" t="str">
        <f t="shared" si="10"/>
        <v>62</v>
      </c>
      <c r="K33" s="9" t="str">
        <f t="shared" si="11"/>
        <v>42</v>
      </c>
      <c r="L33" s="10">
        <v>42862</v>
      </c>
      <c r="V33" s="11">
        <v>43339</v>
      </c>
      <c r="W33" s="6">
        <v>53533</v>
      </c>
      <c r="X33" s="6">
        <v>50596</v>
      </c>
      <c r="Y33" s="6">
        <v>12415</v>
      </c>
      <c r="Z33" s="6">
        <v>17917</v>
      </c>
      <c r="AA33" s="6">
        <v>12800</v>
      </c>
      <c r="AB33" s="8">
        <v>43313</v>
      </c>
      <c r="AD33"/>
    </row>
    <row r="34" spans="2:30" ht="15" x14ac:dyDescent="0.2">
      <c r="B34" s="6">
        <v>5407726</v>
      </c>
      <c r="C34" s="6" t="s">
        <v>47</v>
      </c>
      <c r="D34" s="7">
        <v>0.12150462962962963</v>
      </c>
      <c r="E34" s="6" t="s">
        <v>17</v>
      </c>
      <c r="F34" s="6">
        <v>29</v>
      </c>
      <c r="G34" s="6">
        <v>52</v>
      </c>
      <c r="H34" s="6" t="s">
        <v>9</v>
      </c>
      <c r="I34" s="8" t="str">
        <f t="shared" si="9"/>
        <v>2017</v>
      </c>
      <c r="J34" s="9" t="str">
        <f t="shared" si="10"/>
        <v>08</v>
      </c>
      <c r="K34" s="9" t="str">
        <f t="shared" si="11"/>
        <v>26</v>
      </c>
      <c r="L34" s="10">
        <v>42973</v>
      </c>
      <c r="V34" s="11">
        <v>43340</v>
      </c>
      <c r="W34" s="6">
        <v>53035</v>
      </c>
      <c r="X34" s="6">
        <v>54259</v>
      </c>
      <c r="Y34" s="6">
        <v>20894</v>
      </c>
      <c r="Z34" s="6">
        <v>17650</v>
      </c>
      <c r="AA34" s="6">
        <v>12857</v>
      </c>
      <c r="AB34" s="8">
        <v>43313</v>
      </c>
      <c r="AD34"/>
    </row>
    <row r="35" spans="2:30" ht="15" x14ac:dyDescent="0.2">
      <c r="B35" s="6">
        <v>4321231</v>
      </c>
      <c r="C35" s="6" t="s">
        <v>48</v>
      </c>
      <c r="D35" s="7">
        <v>0.3203125</v>
      </c>
      <c r="E35" s="6" t="s">
        <v>38</v>
      </c>
      <c r="F35" s="6">
        <v>25</v>
      </c>
      <c r="G35" s="6">
        <v>37</v>
      </c>
      <c r="H35" s="6" t="s">
        <v>9</v>
      </c>
      <c r="I35" s="8" t="str">
        <f t="shared" si="9"/>
        <v>2017</v>
      </c>
      <c r="J35" s="9" t="str">
        <f t="shared" si="10"/>
        <v>08</v>
      </c>
      <c r="K35" s="9" t="str">
        <f t="shared" si="11"/>
        <v>14</v>
      </c>
      <c r="L35" s="10">
        <v>42961</v>
      </c>
      <c r="V35" s="11">
        <v>43341</v>
      </c>
      <c r="W35" s="6">
        <v>50789</v>
      </c>
      <c r="X35" s="6">
        <v>52586</v>
      </c>
      <c r="Y35" s="6">
        <v>31683</v>
      </c>
      <c r="Z35" s="6">
        <v>23900</v>
      </c>
      <c r="AA35" s="6">
        <v>6143</v>
      </c>
      <c r="AB35" s="8">
        <v>43313</v>
      </c>
      <c r="AD35"/>
    </row>
    <row r="36" spans="2:30" ht="15" x14ac:dyDescent="0.2">
      <c r="B36" s="6">
        <v>5357040</v>
      </c>
      <c r="C36" s="6" t="s">
        <v>49</v>
      </c>
      <c r="D36" s="7">
        <v>0.82078703703703704</v>
      </c>
      <c r="E36" s="6" t="s">
        <v>39</v>
      </c>
      <c r="F36" s="6">
        <v>5</v>
      </c>
      <c r="G36" s="6">
        <v>26</v>
      </c>
      <c r="H36" s="6" t="s">
        <v>9</v>
      </c>
      <c r="I36" s="8" t="str">
        <f t="shared" si="9"/>
        <v>2015</v>
      </c>
      <c r="J36" s="9" t="str">
        <f t="shared" si="10"/>
        <v>04</v>
      </c>
      <c r="K36" s="9" t="str">
        <f t="shared" si="11"/>
        <v>18</v>
      </c>
      <c r="L36" s="10">
        <v>42112</v>
      </c>
      <c r="V36" s="11">
        <v>43342</v>
      </c>
      <c r="W36" s="6">
        <v>54149</v>
      </c>
      <c r="X36" s="6">
        <v>51966</v>
      </c>
      <c r="Y36" s="6">
        <v>13863</v>
      </c>
      <c r="Z36" s="6">
        <v>20094</v>
      </c>
      <c r="AA36" s="6">
        <v>15332</v>
      </c>
      <c r="AB36" s="8">
        <v>43313</v>
      </c>
      <c r="AD36"/>
    </row>
    <row r="37" spans="2:30" ht="15" x14ac:dyDescent="0.2">
      <c r="B37" s="6">
        <v>3066317</v>
      </c>
      <c r="C37" s="11">
        <v>41894</v>
      </c>
      <c r="D37" s="7">
        <v>6.8715277777777778E-2</v>
      </c>
      <c r="E37" s="6" t="s">
        <v>20</v>
      </c>
      <c r="F37" s="6">
        <v>29</v>
      </c>
      <c r="G37" s="6">
        <v>63</v>
      </c>
      <c r="H37" s="6" t="s">
        <v>9</v>
      </c>
      <c r="I37" s="8" t="str">
        <f t="shared" si="9"/>
        <v>1894</v>
      </c>
      <c r="J37" s="9" t="str">
        <f t="shared" si="10"/>
        <v>94</v>
      </c>
      <c r="K37" s="9" t="str">
        <f t="shared" si="11"/>
        <v>41</v>
      </c>
      <c r="L37" s="10">
        <v>41894</v>
      </c>
      <c r="V37" s="11">
        <v>43343</v>
      </c>
      <c r="W37" s="6">
        <v>56787</v>
      </c>
      <c r="X37" s="6">
        <v>55622</v>
      </c>
      <c r="Y37" s="6">
        <v>15757</v>
      </c>
      <c r="Z37" s="6">
        <v>17383</v>
      </c>
      <c r="AA37" s="6">
        <v>9198</v>
      </c>
      <c r="AB37" s="8">
        <v>43313</v>
      </c>
      <c r="AD37"/>
    </row>
    <row r="38" spans="2:30" ht="15" x14ac:dyDescent="0.2">
      <c r="B38" s="6">
        <v>5536710</v>
      </c>
      <c r="C38" s="11">
        <v>43560</v>
      </c>
      <c r="D38" s="7">
        <v>0.42480324074074072</v>
      </c>
      <c r="E38" s="6" t="s">
        <v>21</v>
      </c>
      <c r="F38" s="6">
        <v>7</v>
      </c>
      <c r="G38" s="6">
        <v>5</v>
      </c>
      <c r="H38" s="6" t="s">
        <v>15</v>
      </c>
      <c r="I38" s="8" t="str">
        <f t="shared" si="9"/>
        <v>3560</v>
      </c>
      <c r="J38" s="9" t="str">
        <f t="shared" si="10"/>
        <v>60</v>
      </c>
      <c r="K38" s="9" t="str">
        <f t="shared" si="11"/>
        <v>43</v>
      </c>
      <c r="L38" s="10">
        <v>43560</v>
      </c>
      <c r="V38" s="11">
        <v>43344</v>
      </c>
      <c r="W38" s="6">
        <v>58369</v>
      </c>
      <c r="X38" s="6">
        <v>52127</v>
      </c>
      <c r="Y38" s="6">
        <v>24832</v>
      </c>
      <c r="Z38" s="6">
        <v>32637</v>
      </c>
      <c r="AA38" s="6">
        <v>20592</v>
      </c>
      <c r="AB38" s="8">
        <v>43344</v>
      </c>
      <c r="AD38"/>
    </row>
    <row r="39" spans="2:30" ht="15" x14ac:dyDescent="0.2">
      <c r="B39" s="6">
        <v>4974509</v>
      </c>
      <c r="C39" s="11">
        <v>43563</v>
      </c>
      <c r="D39" s="7">
        <v>0.15057870370370371</v>
      </c>
      <c r="E39" s="6" t="s">
        <v>23</v>
      </c>
      <c r="F39" s="6">
        <v>17</v>
      </c>
      <c r="G39" s="6">
        <v>4</v>
      </c>
      <c r="H39" s="6" t="s">
        <v>9</v>
      </c>
      <c r="I39" s="8" t="str">
        <f t="shared" si="9"/>
        <v>3563</v>
      </c>
      <c r="J39" s="9" t="str">
        <f t="shared" si="10"/>
        <v>63</v>
      </c>
      <c r="K39" s="9" t="str">
        <f t="shared" si="11"/>
        <v>43</v>
      </c>
      <c r="L39" s="10">
        <v>43563</v>
      </c>
      <c r="V39" s="11">
        <v>43345</v>
      </c>
      <c r="W39" s="6">
        <v>58740</v>
      </c>
      <c r="X39" s="6">
        <v>61776</v>
      </c>
      <c r="Y39" s="6">
        <v>14949</v>
      </c>
      <c r="Z39" s="6">
        <v>20043</v>
      </c>
      <c r="AA39" s="6">
        <v>19993</v>
      </c>
      <c r="AB39" s="8">
        <v>43344</v>
      </c>
      <c r="AD39"/>
    </row>
    <row r="40" spans="2:30" ht="15" x14ac:dyDescent="0.2">
      <c r="B40" s="6">
        <v>3738613</v>
      </c>
      <c r="C40" s="6" t="s">
        <v>50</v>
      </c>
      <c r="D40" s="7">
        <v>7.8888888888888883E-2</v>
      </c>
      <c r="E40" s="6" t="s">
        <v>24</v>
      </c>
      <c r="F40" s="6">
        <v>6</v>
      </c>
      <c r="G40" s="6">
        <v>12</v>
      </c>
      <c r="H40" s="6" t="s">
        <v>9</v>
      </c>
      <c r="I40" s="8" t="str">
        <f t="shared" si="9"/>
        <v>2016</v>
      </c>
      <c r="J40" s="9" t="str">
        <f t="shared" si="10"/>
        <v>08</v>
      </c>
      <c r="K40" s="9" t="str">
        <f t="shared" si="11"/>
        <v>24</v>
      </c>
      <c r="L40" s="10">
        <v>42606</v>
      </c>
      <c r="V40" s="11">
        <v>43346</v>
      </c>
      <c r="W40" s="6">
        <v>57820</v>
      </c>
      <c r="X40" s="6">
        <v>56808</v>
      </c>
      <c r="Y40" s="6">
        <v>13416</v>
      </c>
      <c r="Z40" s="6">
        <v>18880</v>
      </c>
      <c r="AA40" s="6">
        <v>36658</v>
      </c>
      <c r="AB40" s="8">
        <v>43344</v>
      </c>
      <c r="AD40"/>
    </row>
    <row r="41" spans="2:30" ht="15" x14ac:dyDescent="0.2">
      <c r="B41" s="6">
        <v>4670882</v>
      </c>
      <c r="C41" s="11">
        <v>41894</v>
      </c>
      <c r="D41" s="7">
        <v>0.50869212962962962</v>
      </c>
      <c r="E41" s="6" t="s">
        <v>25</v>
      </c>
      <c r="F41" s="6">
        <v>18</v>
      </c>
      <c r="G41" s="6">
        <v>27</v>
      </c>
      <c r="H41" s="6" t="s">
        <v>9</v>
      </c>
      <c r="I41" s="8" t="str">
        <f t="shared" si="9"/>
        <v>1894</v>
      </c>
      <c r="J41" s="9" t="str">
        <f t="shared" si="10"/>
        <v>94</v>
      </c>
      <c r="K41" s="9" t="str">
        <f t="shared" si="11"/>
        <v>41</v>
      </c>
      <c r="L41" s="10">
        <v>41894</v>
      </c>
      <c r="V41" s="11">
        <v>43347</v>
      </c>
      <c r="W41" s="6">
        <v>59769</v>
      </c>
      <c r="X41" s="6">
        <v>58045</v>
      </c>
      <c r="Y41" s="6">
        <v>15479</v>
      </c>
      <c r="Z41" s="6">
        <v>12017</v>
      </c>
      <c r="AA41" s="6">
        <v>25267</v>
      </c>
      <c r="AB41" s="8">
        <v>43344</v>
      </c>
      <c r="AD41"/>
    </row>
    <row r="42" spans="2:30" ht="15" x14ac:dyDescent="0.2">
      <c r="B42" s="6">
        <v>5310098</v>
      </c>
      <c r="C42" s="11">
        <v>43197</v>
      </c>
      <c r="D42" s="7">
        <v>0.68371527777777774</v>
      </c>
      <c r="E42" s="6" t="s">
        <v>23</v>
      </c>
      <c r="F42" s="6">
        <v>30</v>
      </c>
      <c r="G42" s="6">
        <v>13</v>
      </c>
      <c r="H42" s="6" t="s">
        <v>9</v>
      </c>
      <c r="I42" s="8" t="str">
        <f t="shared" si="9"/>
        <v>3197</v>
      </c>
      <c r="J42" s="9" t="str">
        <f t="shared" si="10"/>
        <v>97</v>
      </c>
      <c r="K42" s="9" t="str">
        <f t="shared" si="11"/>
        <v>43</v>
      </c>
      <c r="L42" s="10">
        <v>43197</v>
      </c>
      <c r="V42" s="11">
        <v>43348</v>
      </c>
      <c r="W42" s="6">
        <v>50672</v>
      </c>
      <c r="X42" s="6">
        <v>62598</v>
      </c>
      <c r="Y42" s="6">
        <v>29988</v>
      </c>
      <c r="Z42" s="6">
        <v>4637</v>
      </c>
      <c r="AA42" s="6">
        <v>22810</v>
      </c>
      <c r="AB42" s="8">
        <v>43344</v>
      </c>
      <c r="AD42"/>
    </row>
    <row r="43" spans="2:30" ht="15" x14ac:dyDescent="0.2">
      <c r="B43" s="6">
        <v>4781877</v>
      </c>
      <c r="C43" s="6" t="s">
        <v>51</v>
      </c>
      <c r="D43" s="7">
        <v>0.53157407407407409</v>
      </c>
      <c r="E43" s="6" t="s">
        <v>17</v>
      </c>
      <c r="F43" s="6">
        <v>2</v>
      </c>
      <c r="G43" s="6">
        <v>2</v>
      </c>
      <c r="H43" s="6" t="s">
        <v>9</v>
      </c>
      <c r="I43" s="8" t="str">
        <f t="shared" si="9"/>
        <v>2018</v>
      </c>
      <c r="J43" s="9" t="str">
        <f t="shared" si="10"/>
        <v>05</v>
      </c>
      <c r="K43" s="9" t="str">
        <f t="shared" si="11"/>
        <v>27</v>
      </c>
      <c r="L43" s="10">
        <v>43247</v>
      </c>
      <c r="V43" s="11">
        <v>43349</v>
      </c>
      <c r="W43" s="6">
        <v>51256</v>
      </c>
      <c r="X43" s="6">
        <v>65472</v>
      </c>
      <c r="Y43" s="6">
        <v>28191</v>
      </c>
      <c r="Z43" s="6">
        <v>9752</v>
      </c>
      <c r="AA43" s="6">
        <v>29518</v>
      </c>
      <c r="AB43" s="8">
        <v>43344</v>
      </c>
      <c r="AD43"/>
    </row>
    <row r="44" spans="2:30" ht="15" x14ac:dyDescent="0.2">
      <c r="B44" s="6">
        <v>3232877</v>
      </c>
      <c r="C44" s="6" t="s">
        <v>52</v>
      </c>
      <c r="D44" s="7">
        <v>0.52866898148148145</v>
      </c>
      <c r="E44" s="6" t="s">
        <v>38</v>
      </c>
      <c r="F44" s="6">
        <v>18</v>
      </c>
      <c r="G44" s="6">
        <v>14</v>
      </c>
      <c r="H44" s="6" t="s">
        <v>9</v>
      </c>
      <c r="I44" s="8" t="str">
        <f t="shared" si="9"/>
        <v>2018</v>
      </c>
      <c r="J44" s="9" t="str">
        <f t="shared" si="10"/>
        <v>02</v>
      </c>
      <c r="K44" s="9" t="str">
        <f t="shared" si="11"/>
        <v>13</v>
      </c>
      <c r="L44" s="10">
        <v>43144</v>
      </c>
      <c r="V44" s="11">
        <v>43350</v>
      </c>
      <c r="W44" s="6">
        <v>56246</v>
      </c>
      <c r="X44" s="6">
        <v>64651</v>
      </c>
      <c r="Y44" s="6">
        <v>32392</v>
      </c>
      <c r="Z44" s="6">
        <v>19796</v>
      </c>
      <c r="AA44" s="6">
        <v>13077</v>
      </c>
      <c r="AB44" s="8">
        <v>43344</v>
      </c>
      <c r="AD44"/>
    </row>
    <row r="45" spans="2:30" ht="15" x14ac:dyDescent="0.2">
      <c r="B45" s="6">
        <v>3930691</v>
      </c>
      <c r="C45" s="6" t="s">
        <v>53</v>
      </c>
      <c r="D45" s="7">
        <v>0.78122685185185181</v>
      </c>
      <c r="E45" s="6" t="s">
        <v>39</v>
      </c>
      <c r="F45" s="6">
        <v>24</v>
      </c>
      <c r="G45" s="6">
        <v>32</v>
      </c>
      <c r="H45" s="6" t="s">
        <v>15</v>
      </c>
      <c r="I45" s="8" t="str">
        <f t="shared" si="9"/>
        <v>2017</v>
      </c>
      <c r="J45" s="9" t="str">
        <f t="shared" si="10"/>
        <v>09</v>
      </c>
      <c r="K45" s="9" t="str">
        <f t="shared" si="11"/>
        <v>19</v>
      </c>
      <c r="L45" s="10">
        <v>42997</v>
      </c>
      <c r="V45" s="11">
        <v>43351</v>
      </c>
      <c r="W45" s="6">
        <v>55474</v>
      </c>
      <c r="X45" s="6">
        <v>66310</v>
      </c>
      <c r="Y45" s="6">
        <v>29038</v>
      </c>
      <c r="Z45" s="6">
        <v>15858</v>
      </c>
      <c r="AA45" s="6">
        <v>25695</v>
      </c>
      <c r="AB45" s="8">
        <v>43344</v>
      </c>
      <c r="AD45"/>
    </row>
    <row r="46" spans="2:30" ht="15" x14ac:dyDescent="0.2">
      <c r="B46" s="6">
        <v>3331911</v>
      </c>
      <c r="C46" s="11">
        <v>42431</v>
      </c>
      <c r="D46" s="7">
        <v>0.17799768518518519</v>
      </c>
      <c r="E46" s="6" t="s">
        <v>41</v>
      </c>
      <c r="F46" s="6">
        <v>3</v>
      </c>
      <c r="G46" s="6">
        <v>4</v>
      </c>
      <c r="H46" s="6" t="s">
        <v>9</v>
      </c>
      <c r="I46" s="8" t="str">
        <f t="shared" si="9"/>
        <v>2431</v>
      </c>
      <c r="J46" s="9" t="str">
        <f t="shared" si="10"/>
        <v>31</v>
      </c>
      <c r="K46" s="9" t="str">
        <f t="shared" si="11"/>
        <v>42</v>
      </c>
      <c r="L46" s="10">
        <v>42431</v>
      </c>
      <c r="V46" s="11">
        <v>43352</v>
      </c>
      <c r="W46" s="6">
        <v>58504</v>
      </c>
      <c r="X46" s="6">
        <v>59661</v>
      </c>
      <c r="Y46" s="6">
        <v>19347</v>
      </c>
      <c r="Z46" s="6">
        <v>23877</v>
      </c>
      <c r="AA46" s="6">
        <v>16862</v>
      </c>
      <c r="AB46" s="8">
        <v>43344</v>
      </c>
      <c r="AD46"/>
    </row>
    <row r="47" spans="2:30" ht="15" x14ac:dyDescent="0.2">
      <c r="B47" s="6">
        <v>3286764</v>
      </c>
      <c r="C47" s="6" t="s">
        <v>54</v>
      </c>
      <c r="D47" s="7">
        <v>0.52256944444444442</v>
      </c>
      <c r="E47" s="6" t="s">
        <v>25</v>
      </c>
      <c r="F47" s="6">
        <v>0</v>
      </c>
      <c r="G47" s="6">
        <v>0</v>
      </c>
      <c r="H47" s="6" t="s">
        <v>9</v>
      </c>
      <c r="I47" s="8" t="str">
        <f t="shared" si="9"/>
        <v>2014</v>
      </c>
      <c r="J47" s="9" t="str">
        <f t="shared" si="10"/>
        <v>12</v>
      </c>
      <c r="K47" s="9" t="str">
        <f t="shared" si="11"/>
        <v>23</v>
      </c>
      <c r="L47" s="10">
        <v>41996</v>
      </c>
      <c r="V47" s="11">
        <v>43353</v>
      </c>
      <c r="W47" s="6">
        <v>59296</v>
      </c>
      <c r="X47" s="6">
        <v>51019</v>
      </c>
      <c r="Y47" s="6">
        <v>17639</v>
      </c>
      <c r="Z47" s="6">
        <v>22022</v>
      </c>
      <c r="AA47" s="6">
        <v>31051</v>
      </c>
      <c r="AB47" s="8">
        <v>43344</v>
      </c>
      <c r="AD47"/>
    </row>
    <row r="48" spans="2:30" ht="15" x14ac:dyDescent="0.2">
      <c r="B48" s="6">
        <v>3556292</v>
      </c>
      <c r="C48" s="11">
        <v>42837</v>
      </c>
      <c r="D48" s="7">
        <v>0.6947106481481482</v>
      </c>
      <c r="E48" s="6" t="s">
        <v>41</v>
      </c>
      <c r="F48" s="6">
        <v>23</v>
      </c>
      <c r="G48" s="6">
        <v>19</v>
      </c>
      <c r="H48" s="6" t="s">
        <v>9</v>
      </c>
      <c r="I48" s="8" t="str">
        <f t="shared" si="9"/>
        <v>2837</v>
      </c>
      <c r="J48" s="9" t="str">
        <f t="shared" si="10"/>
        <v>37</v>
      </c>
      <c r="K48" s="9" t="str">
        <f t="shared" si="11"/>
        <v>42</v>
      </c>
      <c r="L48" s="10">
        <v>42837</v>
      </c>
      <c r="V48" s="11">
        <v>43354</v>
      </c>
      <c r="W48" s="6">
        <v>59831</v>
      </c>
      <c r="X48" s="6">
        <v>60915</v>
      </c>
      <c r="Y48" s="6">
        <v>17123</v>
      </c>
      <c r="Z48" s="6">
        <v>17530</v>
      </c>
      <c r="AA48" s="6">
        <v>6743</v>
      </c>
      <c r="AB48" s="8">
        <v>43344</v>
      </c>
      <c r="AD48"/>
    </row>
    <row r="49" spans="2:30" ht="15" x14ac:dyDescent="0.2">
      <c r="B49" s="6">
        <v>3668383</v>
      </c>
      <c r="C49" s="11">
        <v>42132</v>
      </c>
      <c r="D49" s="7">
        <v>0.65076388888888892</v>
      </c>
      <c r="E49" s="6" t="s">
        <v>43</v>
      </c>
      <c r="F49" s="6">
        <v>2</v>
      </c>
      <c r="G49" s="6">
        <v>1</v>
      </c>
      <c r="H49" s="6" t="s">
        <v>9</v>
      </c>
      <c r="I49" s="8" t="str">
        <f t="shared" si="9"/>
        <v>2132</v>
      </c>
      <c r="J49" s="9" t="str">
        <f t="shared" si="10"/>
        <v>32</v>
      </c>
      <c r="K49" s="9" t="str">
        <f t="shared" si="11"/>
        <v>42</v>
      </c>
      <c r="L49" s="10">
        <v>42132</v>
      </c>
      <c r="V49" s="11">
        <v>43355</v>
      </c>
      <c r="W49" s="6">
        <v>54119</v>
      </c>
      <c r="X49" s="6">
        <v>63249</v>
      </c>
      <c r="Y49" s="6">
        <v>11947</v>
      </c>
      <c r="Z49" s="6">
        <v>10978</v>
      </c>
      <c r="AA49" s="6">
        <v>37495</v>
      </c>
      <c r="AB49" s="8">
        <v>43344</v>
      </c>
      <c r="AD49"/>
    </row>
    <row r="50" spans="2:30" ht="15" x14ac:dyDescent="0.2">
      <c r="B50" s="6">
        <v>3228965</v>
      </c>
      <c r="C50" s="6" t="s">
        <v>55</v>
      </c>
      <c r="D50" s="7">
        <v>0.21807870370370369</v>
      </c>
      <c r="E50" s="6" t="s">
        <v>14</v>
      </c>
      <c r="F50" s="6">
        <v>15</v>
      </c>
      <c r="G50" s="6">
        <v>23</v>
      </c>
      <c r="H50" s="6" t="s">
        <v>9</v>
      </c>
      <c r="I50" s="8" t="str">
        <f t="shared" si="9"/>
        <v>2017</v>
      </c>
      <c r="J50" s="9" t="str">
        <f t="shared" si="10"/>
        <v>06</v>
      </c>
      <c r="K50" s="9" t="str">
        <f t="shared" si="11"/>
        <v>18</v>
      </c>
      <c r="L50" s="10">
        <v>42904</v>
      </c>
      <c r="V50" s="11">
        <v>43356</v>
      </c>
      <c r="W50" s="6">
        <v>55847</v>
      </c>
      <c r="X50" s="6">
        <v>61756</v>
      </c>
      <c r="Y50" s="6">
        <v>12749</v>
      </c>
      <c r="Z50" s="6">
        <v>6745</v>
      </c>
      <c r="AA50" s="6">
        <v>12508</v>
      </c>
      <c r="AB50" s="8">
        <v>43344</v>
      </c>
      <c r="AD50"/>
    </row>
    <row r="51" spans="2:30" ht="15" x14ac:dyDescent="0.2">
      <c r="B51" s="6">
        <v>5738505</v>
      </c>
      <c r="C51" s="6" t="s">
        <v>56</v>
      </c>
      <c r="D51" s="7">
        <v>0.57424768518518521</v>
      </c>
      <c r="E51" s="6" t="s">
        <v>45</v>
      </c>
      <c r="F51" s="6">
        <v>15</v>
      </c>
      <c r="G51" s="6">
        <v>52</v>
      </c>
      <c r="H51" s="6" t="s">
        <v>9</v>
      </c>
      <c r="I51" s="8" t="str">
        <f t="shared" si="9"/>
        <v>2016</v>
      </c>
      <c r="J51" s="9" t="str">
        <f t="shared" si="10"/>
        <v>01</v>
      </c>
      <c r="K51" s="9" t="str">
        <f t="shared" si="11"/>
        <v>25</v>
      </c>
      <c r="L51" s="10">
        <v>42394</v>
      </c>
      <c r="V51" s="11">
        <v>43357</v>
      </c>
      <c r="W51" s="6">
        <v>56826</v>
      </c>
      <c r="X51" s="6">
        <v>67433</v>
      </c>
      <c r="Y51" s="6">
        <v>9755</v>
      </c>
      <c r="Z51" s="6">
        <v>24736</v>
      </c>
      <c r="AA51" s="6">
        <v>28292</v>
      </c>
      <c r="AB51" s="8">
        <v>43344</v>
      </c>
      <c r="AD51"/>
    </row>
    <row r="52" spans="2:30" ht="15" x14ac:dyDescent="0.2">
      <c r="B52" s="6">
        <v>4121234</v>
      </c>
      <c r="C52" s="6" t="s">
        <v>57</v>
      </c>
      <c r="D52" s="7">
        <v>0.90087962962962964</v>
      </c>
      <c r="E52" s="6" t="s">
        <v>39</v>
      </c>
      <c r="F52" s="6">
        <v>14</v>
      </c>
      <c r="G52" s="6">
        <v>141</v>
      </c>
      <c r="H52" s="6" t="s">
        <v>15</v>
      </c>
      <c r="I52" s="8" t="str">
        <f t="shared" si="9"/>
        <v>2018</v>
      </c>
      <c r="J52" s="9" t="str">
        <f t="shared" si="10"/>
        <v>10</v>
      </c>
      <c r="K52" s="9" t="str">
        <f t="shared" si="11"/>
        <v>28</v>
      </c>
      <c r="L52" s="10">
        <v>43401</v>
      </c>
      <c r="V52" s="11">
        <v>43358</v>
      </c>
      <c r="W52" s="6">
        <v>55265</v>
      </c>
      <c r="X52" s="6">
        <v>65277</v>
      </c>
      <c r="Y52" s="6">
        <v>8687</v>
      </c>
      <c r="Z52" s="6">
        <v>14017</v>
      </c>
      <c r="AA52" s="6">
        <v>32032</v>
      </c>
      <c r="AB52" s="8">
        <v>43344</v>
      </c>
      <c r="AD52"/>
    </row>
    <row r="53" spans="2:30" ht="15" x14ac:dyDescent="0.2">
      <c r="B53" s="6">
        <v>3923721</v>
      </c>
      <c r="C53" s="11">
        <v>43168</v>
      </c>
      <c r="D53" s="7">
        <v>0.84901620370370368</v>
      </c>
      <c r="E53" s="6" t="s">
        <v>17</v>
      </c>
      <c r="F53" s="6">
        <v>26</v>
      </c>
      <c r="G53" s="6">
        <v>27</v>
      </c>
      <c r="H53" s="6" t="s">
        <v>9</v>
      </c>
      <c r="I53" s="8" t="str">
        <f t="shared" si="9"/>
        <v>3168</v>
      </c>
      <c r="J53" s="9" t="str">
        <f t="shared" si="10"/>
        <v>68</v>
      </c>
      <c r="K53" s="9" t="str">
        <f t="shared" si="11"/>
        <v>43</v>
      </c>
      <c r="L53" s="10">
        <v>43168</v>
      </c>
      <c r="V53" s="11">
        <v>43359</v>
      </c>
      <c r="W53" s="6">
        <v>50598</v>
      </c>
      <c r="X53" s="6">
        <v>63938</v>
      </c>
      <c r="Y53" s="6">
        <v>11033</v>
      </c>
      <c r="Z53" s="6">
        <v>30541</v>
      </c>
      <c r="AA53" s="6">
        <v>6933</v>
      </c>
      <c r="AB53" s="8">
        <v>43344</v>
      </c>
      <c r="AD53"/>
    </row>
    <row r="54" spans="2:30" ht="15" x14ac:dyDescent="0.2">
      <c r="B54" s="6">
        <v>5631448</v>
      </c>
      <c r="C54" s="11">
        <v>42711</v>
      </c>
      <c r="D54" s="7">
        <v>0.18163194444444444</v>
      </c>
      <c r="E54" s="6" t="s">
        <v>19</v>
      </c>
      <c r="F54" s="6">
        <v>15</v>
      </c>
      <c r="G54" s="6">
        <v>39</v>
      </c>
      <c r="H54" s="6" t="s">
        <v>9</v>
      </c>
      <c r="I54" s="8" t="str">
        <f t="shared" si="9"/>
        <v>2711</v>
      </c>
      <c r="J54" s="9" t="str">
        <f t="shared" si="10"/>
        <v>11</v>
      </c>
      <c r="K54" s="9" t="str">
        <f t="shared" si="11"/>
        <v>42</v>
      </c>
      <c r="L54" s="10">
        <v>42711</v>
      </c>
      <c r="V54" s="11">
        <v>43360</v>
      </c>
      <c r="W54" s="6">
        <v>55047</v>
      </c>
      <c r="X54" s="6">
        <v>51931</v>
      </c>
      <c r="Y54" s="6">
        <v>18310</v>
      </c>
      <c r="Z54" s="6">
        <v>11580</v>
      </c>
      <c r="AA54" s="6">
        <v>11281</v>
      </c>
      <c r="AB54" s="8">
        <v>43344</v>
      </c>
      <c r="AD54"/>
    </row>
    <row r="55" spans="2:30" ht="15" x14ac:dyDescent="0.2">
      <c r="B55" s="6">
        <v>5120834</v>
      </c>
      <c r="C55" s="11">
        <v>43193</v>
      </c>
      <c r="D55" s="7">
        <v>0.92162037037037037</v>
      </c>
      <c r="E55" s="6" t="s">
        <v>20</v>
      </c>
      <c r="F55" s="6">
        <v>19</v>
      </c>
      <c r="G55" s="6">
        <v>18</v>
      </c>
      <c r="H55" s="6" t="s">
        <v>9</v>
      </c>
      <c r="I55" s="8" t="str">
        <f t="shared" si="9"/>
        <v>3193</v>
      </c>
      <c r="J55" s="9" t="str">
        <f t="shared" si="10"/>
        <v>93</v>
      </c>
      <c r="K55" s="9" t="str">
        <f t="shared" si="11"/>
        <v>43</v>
      </c>
      <c r="L55" s="10">
        <v>43193</v>
      </c>
      <c r="V55" s="11">
        <v>43361</v>
      </c>
      <c r="W55" s="6">
        <v>59688</v>
      </c>
      <c r="X55" s="6">
        <v>51278</v>
      </c>
      <c r="Y55" s="6">
        <v>16293</v>
      </c>
      <c r="Z55" s="6">
        <v>6720</v>
      </c>
      <c r="AA55" s="6">
        <v>26612</v>
      </c>
      <c r="AB55" s="8">
        <v>43344</v>
      </c>
      <c r="AD55"/>
    </row>
    <row r="56" spans="2:30" ht="15" x14ac:dyDescent="0.2">
      <c r="B56" s="6">
        <v>3304305</v>
      </c>
      <c r="C56" s="12">
        <v>43416</v>
      </c>
      <c r="D56" s="7">
        <v>0.72956018518518517</v>
      </c>
      <c r="E56" s="6" t="s">
        <v>58</v>
      </c>
      <c r="F56" s="6">
        <v>26</v>
      </c>
      <c r="G56" s="6">
        <v>10</v>
      </c>
      <c r="H56" s="6" t="s">
        <v>9</v>
      </c>
      <c r="I56" s="8" t="str">
        <f t="shared" si="9"/>
        <v>3416</v>
      </c>
      <c r="J56" s="9" t="str">
        <f t="shared" si="10"/>
        <v>16</v>
      </c>
      <c r="K56" s="9" t="str">
        <f t="shared" si="11"/>
        <v>43</v>
      </c>
      <c r="L56" s="10">
        <v>43416</v>
      </c>
      <c r="V56" s="11">
        <v>43362</v>
      </c>
      <c r="W56" s="6">
        <v>59113</v>
      </c>
      <c r="X56" s="6">
        <v>55932</v>
      </c>
      <c r="Y56" s="6">
        <v>25753</v>
      </c>
      <c r="Z56" s="6">
        <v>23931</v>
      </c>
      <c r="AA56" s="6">
        <v>33905</v>
      </c>
      <c r="AB56" s="8">
        <v>43344</v>
      </c>
      <c r="AD56"/>
    </row>
    <row r="57" spans="2:30" ht="15" x14ac:dyDescent="0.2">
      <c r="B57" s="6">
        <v>4814888</v>
      </c>
      <c r="C57" s="6" t="s">
        <v>59</v>
      </c>
      <c r="D57" s="7">
        <v>0.73674768518518519</v>
      </c>
      <c r="E57" s="6" t="s">
        <v>60</v>
      </c>
      <c r="F57" s="6">
        <v>24</v>
      </c>
      <c r="G57" s="6">
        <v>77</v>
      </c>
      <c r="H57" s="6" t="s">
        <v>15</v>
      </c>
      <c r="I57" s="8" t="str">
        <f t="shared" si="9"/>
        <v>2017</v>
      </c>
      <c r="J57" s="9" t="str">
        <f t="shared" si="10"/>
        <v>02</v>
      </c>
      <c r="K57" s="9" t="str">
        <f t="shared" si="11"/>
        <v>16</v>
      </c>
      <c r="L57" s="10">
        <v>42782</v>
      </c>
      <c r="V57" s="11">
        <v>43363</v>
      </c>
      <c r="W57" s="6">
        <v>56737</v>
      </c>
      <c r="X57" s="6">
        <v>65791</v>
      </c>
      <c r="Y57" s="6">
        <v>15947</v>
      </c>
      <c r="Z57" s="6">
        <v>6123</v>
      </c>
      <c r="AA57" s="6">
        <v>28352</v>
      </c>
      <c r="AB57" s="8">
        <v>43344</v>
      </c>
      <c r="AD57"/>
    </row>
    <row r="58" spans="2:30" ht="15" x14ac:dyDescent="0.2">
      <c r="B58" s="6">
        <v>5846631</v>
      </c>
      <c r="C58" s="6" t="s">
        <v>61</v>
      </c>
      <c r="D58" s="7">
        <v>0.59425925925925926</v>
      </c>
      <c r="E58" s="6" t="s">
        <v>62</v>
      </c>
      <c r="F58" s="6">
        <v>16</v>
      </c>
      <c r="G58" s="6">
        <v>65</v>
      </c>
      <c r="H58" s="6" t="s">
        <v>9</v>
      </c>
      <c r="I58" s="8" t="str">
        <f t="shared" si="9"/>
        <v>2016</v>
      </c>
      <c r="J58" s="9" t="str">
        <f t="shared" si="10"/>
        <v>11</v>
      </c>
      <c r="K58" s="9" t="str">
        <f t="shared" si="11"/>
        <v>15</v>
      </c>
      <c r="L58" s="10">
        <v>42689</v>
      </c>
      <c r="V58" s="11">
        <v>43364</v>
      </c>
      <c r="W58" s="6">
        <v>58647</v>
      </c>
      <c r="X58" s="6">
        <v>63045</v>
      </c>
      <c r="Y58" s="6">
        <v>29262</v>
      </c>
      <c r="Z58" s="6">
        <v>7073</v>
      </c>
      <c r="AA58" s="6">
        <v>10521</v>
      </c>
      <c r="AB58" s="8">
        <v>43344</v>
      </c>
      <c r="AD58"/>
    </row>
    <row r="59" spans="2:30" ht="15" x14ac:dyDescent="0.2">
      <c r="B59" s="6">
        <v>4431617</v>
      </c>
      <c r="C59" s="11">
        <v>42894</v>
      </c>
      <c r="D59" s="7">
        <v>0.28053240740740742</v>
      </c>
      <c r="E59" s="6" t="s">
        <v>63</v>
      </c>
      <c r="F59" s="6">
        <v>14</v>
      </c>
      <c r="G59" s="6">
        <v>54</v>
      </c>
      <c r="H59" s="6" t="s">
        <v>9</v>
      </c>
      <c r="I59" s="8" t="str">
        <f t="shared" si="9"/>
        <v>2894</v>
      </c>
      <c r="J59" s="9" t="str">
        <f t="shared" si="10"/>
        <v>94</v>
      </c>
      <c r="K59" s="9" t="str">
        <f t="shared" si="11"/>
        <v>42</v>
      </c>
      <c r="L59" s="10">
        <v>42894</v>
      </c>
      <c r="V59" s="11">
        <v>43365</v>
      </c>
      <c r="W59" s="6">
        <v>56023</v>
      </c>
      <c r="X59" s="6">
        <v>64773</v>
      </c>
      <c r="Y59" s="6">
        <v>20124</v>
      </c>
      <c r="Z59" s="6">
        <v>4704</v>
      </c>
      <c r="AA59" s="6">
        <v>35725</v>
      </c>
      <c r="AB59" s="8">
        <v>43344</v>
      </c>
      <c r="AD59"/>
    </row>
    <row r="60" spans="2:30" ht="15" x14ac:dyDescent="0.2">
      <c r="B60" s="6">
        <v>5215276</v>
      </c>
      <c r="C60" s="11">
        <v>43623</v>
      </c>
      <c r="D60" s="7">
        <v>0.56714120370370369</v>
      </c>
      <c r="E60" s="6" t="s">
        <v>64</v>
      </c>
      <c r="F60" s="6">
        <v>26</v>
      </c>
      <c r="G60" s="6">
        <v>10</v>
      </c>
      <c r="H60" s="6" t="s">
        <v>9</v>
      </c>
      <c r="I60" s="8" t="str">
        <f t="shared" si="9"/>
        <v>3623</v>
      </c>
      <c r="J60" s="9" t="str">
        <f t="shared" si="10"/>
        <v>23</v>
      </c>
      <c r="K60" s="9" t="str">
        <f t="shared" si="11"/>
        <v>43</v>
      </c>
      <c r="L60" s="10">
        <v>43623</v>
      </c>
      <c r="V60" s="11">
        <v>43366</v>
      </c>
      <c r="W60" s="6">
        <v>59015</v>
      </c>
      <c r="X60" s="6">
        <v>52850</v>
      </c>
      <c r="Y60" s="6">
        <v>19036</v>
      </c>
      <c r="Z60" s="6">
        <v>25786</v>
      </c>
      <c r="AA60" s="6">
        <v>10359</v>
      </c>
      <c r="AB60" s="8">
        <v>43344</v>
      </c>
      <c r="AD60"/>
    </row>
    <row r="61" spans="2:30" ht="15" x14ac:dyDescent="0.2">
      <c r="B61" s="6">
        <v>3584832</v>
      </c>
      <c r="C61" s="6" t="s">
        <v>65</v>
      </c>
      <c r="D61" s="7">
        <v>0.87287037037037041</v>
      </c>
      <c r="E61" s="6" t="s">
        <v>66</v>
      </c>
      <c r="F61" s="6">
        <v>1</v>
      </c>
      <c r="G61" s="6">
        <v>0</v>
      </c>
      <c r="H61" s="6" t="s">
        <v>9</v>
      </c>
      <c r="I61" s="8" t="str">
        <f t="shared" si="9"/>
        <v>2017</v>
      </c>
      <c r="J61" s="9" t="str">
        <f t="shared" si="10"/>
        <v>03</v>
      </c>
      <c r="K61" s="9" t="str">
        <f t="shared" si="11"/>
        <v>30</v>
      </c>
      <c r="L61" s="10">
        <v>42824</v>
      </c>
      <c r="V61" s="11">
        <v>43367</v>
      </c>
      <c r="W61" s="6">
        <v>58066</v>
      </c>
      <c r="X61" s="6">
        <v>59671</v>
      </c>
      <c r="Y61" s="6">
        <v>11086</v>
      </c>
      <c r="Z61" s="6">
        <v>31987</v>
      </c>
      <c r="AA61" s="6">
        <v>11189</v>
      </c>
      <c r="AB61" s="8">
        <v>43344</v>
      </c>
      <c r="AD61"/>
    </row>
    <row r="62" spans="2:30" ht="15" x14ac:dyDescent="0.2">
      <c r="B62" s="6">
        <v>4670546</v>
      </c>
      <c r="C62" s="6" t="s">
        <v>67</v>
      </c>
      <c r="D62" s="7">
        <v>0.3399652777777778</v>
      </c>
      <c r="E62" s="6" t="s">
        <v>68</v>
      </c>
      <c r="F62" s="6">
        <v>11</v>
      </c>
      <c r="G62" s="6">
        <v>32</v>
      </c>
      <c r="H62" s="6" t="s">
        <v>9</v>
      </c>
      <c r="I62" s="8" t="str">
        <f t="shared" si="9"/>
        <v>2017</v>
      </c>
      <c r="J62" s="9" t="str">
        <f t="shared" si="10"/>
        <v>08</v>
      </c>
      <c r="K62" s="9" t="str">
        <f t="shared" si="11"/>
        <v>17</v>
      </c>
      <c r="L62" s="10">
        <v>42964</v>
      </c>
      <c r="V62" s="11">
        <v>43368</v>
      </c>
      <c r="W62" s="6">
        <v>54049</v>
      </c>
      <c r="X62" s="6">
        <v>67902</v>
      </c>
      <c r="Y62" s="6">
        <v>30107</v>
      </c>
      <c r="Z62" s="6">
        <v>20047</v>
      </c>
      <c r="AA62" s="6">
        <v>15354</v>
      </c>
      <c r="AB62" s="8">
        <v>43344</v>
      </c>
      <c r="AD62"/>
    </row>
    <row r="63" spans="2:30" ht="15" x14ac:dyDescent="0.2">
      <c r="B63" s="6">
        <v>5588996</v>
      </c>
      <c r="C63" s="6" t="s">
        <v>69</v>
      </c>
      <c r="D63" s="7">
        <v>0.42952546296296296</v>
      </c>
      <c r="E63" s="6" t="s">
        <v>70</v>
      </c>
      <c r="F63" s="6">
        <v>4</v>
      </c>
      <c r="G63" s="6">
        <v>6</v>
      </c>
      <c r="H63" s="6" t="s">
        <v>9</v>
      </c>
      <c r="I63" s="8" t="str">
        <f t="shared" si="9"/>
        <v>2016</v>
      </c>
      <c r="J63" s="9" t="str">
        <f t="shared" si="10"/>
        <v>09</v>
      </c>
      <c r="K63" s="9" t="str">
        <f t="shared" si="11"/>
        <v>20</v>
      </c>
      <c r="L63" s="10">
        <v>42633</v>
      </c>
      <c r="V63" s="11">
        <v>43369</v>
      </c>
      <c r="W63" s="6">
        <v>55541</v>
      </c>
      <c r="X63" s="6">
        <v>67926</v>
      </c>
      <c r="Y63" s="6">
        <v>24490</v>
      </c>
      <c r="Z63" s="6">
        <v>11186</v>
      </c>
      <c r="AA63" s="6">
        <v>27794</v>
      </c>
      <c r="AB63" s="8">
        <v>43344</v>
      </c>
      <c r="AD63"/>
    </row>
    <row r="64" spans="2:30" ht="15" x14ac:dyDescent="0.2">
      <c r="B64" s="6">
        <v>5910968</v>
      </c>
      <c r="C64" s="6" t="s">
        <v>71</v>
      </c>
      <c r="D64" s="7">
        <v>0.9625231481481481</v>
      </c>
      <c r="E64" s="6" t="s">
        <v>72</v>
      </c>
      <c r="F64" s="6">
        <v>20</v>
      </c>
      <c r="G64" s="6">
        <v>82</v>
      </c>
      <c r="H64" s="6" t="s">
        <v>15</v>
      </c>
      <c r="I64" s="8" t="str">
        <f t="shared" si="9"/>
        <v>2017</v>
      </c>
      <c r="J64" s="9" t="str">
        <f t="shared" si="10"/>
        <v>10</v>
      </c>
      <c r="K64" s="9" t="str">
        <f t="shared" si="11"/>
        <v>28</v>
      </c>
      <c r="L64" s="10">
        <v>43036</v>
      </c>
      <c r="V64" s="11">
        <v>43370</v>
      </c>
      <c r="W64" s="6">
        <v>54899</v>
      </c>
      <c r="X64" s="6">
        <v>59940</v>
      </c>
      <c r="Y64" s="6">
        <v>30931</v>
      </c>
      <c r="Z64" s="6">
        <v>34962</v>
      </c>
      <c r="AA64" s="6">
        <v>35660</v>
      </c>
      <c r="AB64" s="8">
        <v>43344</v>
      </c>
      <c r="AD64"/>
    </row>
    <row r="65" spans="2:30" ht="15" x14ac:dyDescent="0.2">
      <c r="B65" s="6">
        <v>4406593</v>
      </c>
      <c r="C65" s="6" t="s">
        <v>73</v>
      </c>
      <c r="D65" s="7">
        <v>0.61822916666666672</v>
      </c>
      <c r="E65" s="6" t="s">
        <v>74</v>
      </c>
      <c r="F65" s="6">
        <v>7</v>
      </c>
      <c r="G65" s="6">
        <v>39</v>
      </c>
      <c r="H65" s="6" t="s">
        <v>9</v>
      </c>
      <c r="I65" s="8" t="str">
        <f t="shared" si="9"/>
        <v>2017</v>
      </c>
      <c r="J65" s="9" t="str">
        <f t="shared" si="10"/>
        <v>01</v>
      </c>
      <c r="K65" s="9" t="str">
        <f t="shared" si="11"/>
        <v>29</v>
      </c>
      <c r="L65" s="10">
        <v>42764</v>
      </c>
      <c r="V65" s="11">
        <v>43371</v>
      </c>
      <c r="W65" s="6">
        <v>53378</v>
      </c>
      <c r="X65" s="6">
        <v>53985</v>
      </c>
      <c r="Y65" s="6">
        <v>27287</v>
      </c>
      <c r="Z65" s="6">
        <v>32354</v>
      </c>
      <c r="AA65" s="6">
        <v>15809</v>
      </c>
      <c r="AB65" s="8">
        <v>43344</v>
      </c>
      <c r="AD65"/>
    </row>
    <row r="66" spans="2:30" ht="15" x14ac:dyDescent="0.2">
      <c r="B66" s="6">
        <v>4898598</v>
      </c>
      <c r="C66" s="6" t="s">
        <v>75</v>
      </c>
      <c r="D66" s="7">
        <v>0.83186342592592588</v>
      </c>
      <c r="E66" s="6" t="s">
        <v>76</v>
      </c>
      <c r="F66" s="6">
        <v>7</v>
      </c>
      <c r="G66" s="6">
        <v>21</v>
      </c>
      <c r="H66" s="6" t="s">
        <v>9</v>
      </c>
      <c r="I66" s="8" t="str">
        <f t="shared" si="9"/>
        <v>2018</v>
      </c>
      <c r="J66" s="9" t="str">
        <f t="shared" si="10"/>
        <v>07</v>
      </c>
      <c r="K66" s="9" t="str">
        <f t="shared" si="11"/>
        <v>30</v>
      </c>
      <c r="L66" s="10">
        <v>43311</v>
      </c>
      <c r="V66" s="11">
        <v>43372</v>
      </c>
      <c r="W66" s="6">
        <v>50974</v>
      </c>
      <c r="X66" s="6">
        <v>62599</v>
      </c>
      <c r="Y66" s="6">
        <v>30292</v>
      </c>
      <c r="Z66" s="6">
        <v>27656</v>
      </c>
      <c r="AA66" s="6">
        <v>20033</v>
      </c>
      <c r="AB66" s="8">
        <v>43344</v>
      </c>
      <c r="AD66"/>
    </row>
    <row r="67" spans="2:30" ht="15" x14ac:dyDescent="0.2">
      <c r="B67" s="6">
        <v>4041345</v>
      </c>
      <c r="C67" s="11">
        <v>43292</v>
      </c>
      <c r="D67" s="7">
        <v>0.7279282407407407</v>
      </c>
      <c r="E67" s="6" t="s">
        <v>77</v>
      </c>
      <c r="F67" s="6">
        <v>18</v>
      </c>
      <c r="G67" s="6">
        <v>37</v>
      </c>
      <c r="H67" s="6" t="s">
        <v>9</v>
      </c>
      <c r="I67" s="8" t="str">
        <f t="shared" si="9"/>
        <v>3292</v>
      </c>
      <c r="J67" s="9" t="str">
        <f t="shared" si="10"/>
        <v>92</v>
      </c>
      <c r="K67" s="9" t="str">
        <f t="shared" si="11"/>
        <v>43</v>
      </c>
      <c r="L67" s="10">
        <v>43292</v>
      </c>
      <c r="V67" s="11">
        <v>43373</v>
      </c>
      <c r="W67" s="6">
        <v>56600</v>
      </c>
      <c r="X67" s="6">
        <v>56385</v>
      </c>
      <c r="Y67" s="6">
        <v>9446</v>
      </c>
      <c r="Z67" s="6">
        <v>34506</v>
      </c>
      <c r="AA67" s="6">
        <v>7277</v>
      </c>
      <c r="AB67" s="8">
        <v>43344</v>
      </c>
      <c r="AD67"/>
    </row>
    <row r="68" spans="2:30" ht="15" x14ac:dyDescent="0.2">
      <c r="B68" s="6">
        <v>3223962</v>
      </c>
      <c r="C68" s="6" t="s">
        <v>78</v>
      </c>
      <c r="D68" s="7">
        <v>0.51574074074074072</v>
      </c>
      <c r="E68" s="6" t="s">
        <v>63</v>
      </c>
      <c r="F68" s="6">
        <v>18</v>
      </c>
      <c r="G68" s="6">
        <v>153</v>
      </c>
      <c r="H68" s="6" t="s">
        <v>15</v>
      </c>
      <c r="I68" s="8" t="str">
        <f t="shared" si="9"/>
        <v>2014</v>
      </c>
      <c r="J68" s="9" t="str">
        <f t="shared" si="10"/>
        <v>11</v>
      </c>
      <c r="K68" s="9" t="str">
        <f t="shared" si="11"/>
        <v>30</v>
      </c>
      <c r="L68" s="10">
        <v>41973</v>
      </c>
      <c r="V68" s="11">
        <v>43374</v>
      </c>
      <c r="W68" s="6">
        <v>53160</v>
      </c>
      <c r="X68" s="6">
        <v>63531</v>
      </c>
      <c r="Y68" s="6">
        <v>13589</v>
      </c>
      <c r="Z68" s="6">
        <v>20017</v>
      </c>
      <c r="AA68" s="6">
        <v>16089</v>
      </c>
      <c r="AB68" s="8">
        <v>43374</v>
      </c>
      <c r="AD68"/>
    </row>
    <row r="69" spans="2:30" ht="15" x14ac:dyDescent="0.2">
      <c r="B69" s="6">
        <v>3708081</v>
      </c>
      <c r="C69" s="6" t="s">
        <v>79</v>
      </c>
      <c r="D69" s="7">
        <v>0.89954861111111106</v>
      </c>
      <c r="E69" s="6" t="s">
        <v>64</v>
      </c>
      <c r="F69" s="6">
        <v>9</v>
      </c>
      <c r="G69" s="6">
        <v>7</v>
      </c>
      <c r="H69" s="6" t="s">
        <v>9</v>
      </c>
      <c r="I69" s="8" t="str">
        <f t="shared" si="9"/>
        <v>2018</v>
      </c>
      <c r="J69" s="9" t="str">
        <f t="shared" si="10"/>
        <v>04</v>
      </c>
      <c r="K69" s="9" t="str">
        <f t="shared" si="11"/>
        <v>23</v>
      </c>
      <c r="L69" s="10">
        <v>43213</v>
      </c>
      <c r="V69" s="11">
        <v>43375</v>
      </c>
      <c r="W69" s="6">
        <v>52832</v>
      </c>
      <c r="X69" s="6">
        <v>65098</v>
      </c>
      <c r="Y69" s="6">
        <v>32694</v>
      </c>
      <c r="Z69" s="6">
        <v>7806</v>
      </c>
      <c r="AA69" s="6">
        <v>16644</v>
      </c>
      <c r="AB69" s="8">
        <v>43374</v>
      </c>
      <c r="AD69"/>
    </row>
    <row r="70" spans="2:30" ht="15" x14ac:dyDescent="0.2">
      <c r="B70" s="6">
        <v>5181100</v>
      </c>
      <c r="C70" s="6" t="s">
        <v>80</v>
      </c>
      <c r="D70" s="7">
        <v>0.94195601851851851</v>
      </c>
      <c r="E70" s="6" t="s">
        <v>72</v>
      </c>
      <c r="F70" s="6">
        <v>11</v>
      </c>
      <c r="G70" s="6">
        <v>41</v>
      </c>
      <c r="H70" s="6" t="s">
        <v>9</v>
      </c>
      <c r="I70" s="8" t="str">
        <f t="shared" si="9"/>
        <v>2015</v>
      </c>
      <c r="J70" s="9" t="str">
        <f t="shared" si="10"/>
        <v>11</v>
      </c>
      <c r="K70" s="9" t="str">
        <f t="shared" si="11"/>
        <v>18</v>
      </c>
      <c r="L70" s="10">
        <v>42326</v>
      </c>
      <c r="V70" s="11">
        <v>43376</v>
      </c>
      <c r="W70" s="6">
        <v>59322</v>
      </c>
      <c r="X70" s="6">
        <v>62862</v>
      </c>
      <c r="Y70" s="6">
        <v>23734</v>
      </c>
      <c r="Z70" s="6">
        <v>21695</v>
      </c>
      <c r="AA70" s="6">
        <v>30567</v>
      </c>
      <c r="AB70" s="8">
        <v>43374</v>
      </c>
      <c r="AD70"/>
    </row>
    <row r="71" spans="2:30" ht="15" x14ac:dyDescent="0.2">
      <c r="B71" s="6">
        <v>5579274</v>
      </c>
      <c r="C71" s="6" t="s">
        <v>81</v>
      </c>
      <c r="D71" s="7">
        <v>0.48252314814814817</v>
      </c>
      <c r="E71" s="6" t="s">
        <v>19</v>
      </c>
      <c r="F71" s="6">
        <v>3</v>
      </c>
      <c r="G71" s="6">
        <v>5</v>
      </c>
      <c r="H71" s="6" t="s">
        <v>9</v>
      </c>
      <c r="I71" s="8" t="str">
        <f t="shared" si="9"/>
        <v>2017</v>
      </c>
      <c r="J71" s="9" t="str">
        <f t="shared" si="10"/>
        <v>04</v>
      </c>
      <c r="K71" s="9" t="str">
        <f t="shared" si="11"/>
        <v>18</v>
      </c>
      <c r="L71" s="10">
        <v>42843</v>
      </c>
      <c r="V71" s="11">
        <v>43377</v>
      </c>
      <c r="W71" s="6">
        <v>55951</v>
      </c>
      <c r="X71" s="6">
        <v>54522</v>
      </c>
      <c r="Y71" s="6">
        <v>33264</v>
      </c>
      <c r="Z71" s="6">
        <v>15900</v>
      </c>
      <c r="AA71" s="6">
        <v>34087</v>
      </c>
      <c r="AB71" s="8">
        <v>43374</v>
      </c>
      <c r="AD71"/>
    </row>
    <row r="72" spans="2:30" ht="15" x14ac:dyDescent="0.2">
      <c r="B72" s="6">
        <v>3070368</v>
      </c>
      <c r="C72" s="11">
        <v>42346</v>
      </c>
      <c r="D72" s="7">
        <v>0.63648148148148154</v>
      </c>
      <c r="E72" s="6" t="s">
        <v>20</v>
      </c>
      <c r="F72" s="6">
        <v>5</v>
      </c>
      <c r="G72" s="6">
        <v>61</v>
      </c>
      <c r="H72" s="6" t="s">
        <v>9</v>
      </c>
      <c r="I72" s="8" t="str">
        <f t="shared" si="9"/>
        <v>2346</v>
      </c>
      <c r="J72" s="9" t="str">
        <f t="shared" si="10"/>
        <v>46</v>
      </c>
      <c r="K72" s="9" t="str">
        <f t="shared" si="11"/>
        <v>42</v>
      </c>
      <c r="L72" s="10">
        <v>42346</v>
      </c>
      <c r="V72" s="11">
        <v>43378</v>
      </c>
      <c r="W72" s="6">
        <v>53939</v>
      </c>
      <c r="X72" s="6">
        <v>55119</v>
      </c>
      <c r="Y72" s="6">
        <v>18335</v>
      </c>
      <c r="Z72" s="6">
        <v>18615</v>
      </c>
      <c r="AA72" s="6">
        <v>39679</v>
      </c>
      <c r="AB72" s="8">
        <v>43374</v>
      </c>
      <c r="AD72"/>
    </row>
    <row r="73" spans="2:30" ht="15" x14ac:dyDescent="0.2">
      <c r="B73" s="6">
        <v>3182057</v>
      </c>
      <c r="C73" s="11">
        <v>43138</v>
      </c>
      <c r="D73" s="7">
        <v>0.30343750000000003</v>
      </c>
      <c r="E73" s="6" t="s">
        <v>58</v>
      </c>
      <c r="F73" s="6">
        <v>22</v>
      </c>
      <c r="G73" s="6">
        <v>15</v>
      </c>
      <c r="H73" s="6" t="s">
        <v>9</v>
      </c>
      <c r="I73" s="8" t="str">
        <f t="shared" si="9"/>
        <v>3138</v>
      </c>
      <c r="J73" s="9" t="str">
        <f t="shared" si="10"/>
        <v>38</v>
      </c>
      <c r="K73" s="9" t="str">
        <f t="shared" si="11"/>
        <v>43</v>
      </c>
      <c r="L73" s="10">
        <v>43138</v>
      </c>
      <c r="V73" s="11">
        <v>43379</v>
      </c>
      <c r="W73" s="6">
        <v>57008</v>
      </c>
      <c r="X73" s="6">
        <v>66854</v>
      </c>
      <c r="Y73" s="6">
        <v>33163</v>
      </c>
      <c r="Z73" s="6">
        <v>23472</v>
      </c>
      <c r="AA73" s="6">
        <v>17599</v>
      </c>
      <c r="AB73" s="8">
        <v>43374</v>
      </c>
      <c r="AD73"/>
    </row>
    <row r="74" spans="2:30" ht="15" x14ac:dyDescent="0.2">
      <c r="B74" s="6">
        <v>4923404</v>
      </c>
      <c r="C74" s="11">
        <v>42228</v>
      </c>
      <c r="D74" s="7">
        <v>0.59254629629629629</v>
      </c>
      <c r="E74" s="6" t="s">
        <v>60</v>
      </c>
      <c r="F74" s="6">
        <v>3</v>
      </c>
      <c r="G74" s="6">
        <v>5</v>
      </c>
      <c r="H74" s="6" t="s">
        <v>9</v>
      </c>
      <c r="I74" s="8" t="str">
        <f t="shared" si="9"/>
        <v>2228</v>
      </c>
      <c r="J74" s="9" t="str">
        <f t="shared" si="10"/>
        <v>28</v>
      </c>
      <c r="K74" s="9" t="str">
        <f t="shared" si="11"/>
        <v>42</v>
      </c>
      <c r="L74" s="10">
        <v>42228</v>
      </c>
      <c r="V74" s="11">
        <v>43380</v>
      </c>
      <c r="W74" s="6">
        <v>54227</v>
      </c>
      <c r="X74" s="6">
        <v>67776</v>
      </c>
      <c r="Y74" s="6">
        <v>10578</v>
      </c>
      <c r="Z74" s="6">
        <v>19663</v>
      </c>
      <c r="AA74" s="6">
        <v>23407</v>
      </c>
      <c r="AB74" s="8">
        <v>43374</v>
      </c>
      <c r="AD74"/>
    </row>
    <row r="75" spans="2:30" ht="15" x14ac:dyDescent="0.2">
      <c r="B75" s="6">
        <v>4987597</v>
      </c>
      <c r="C75" s="6" t="s">
        <v>82</v>
      </c>
      <c r="D75" s="7">
        <v>0.73791666666666667</v>
      </c>
      <c r="E75" s="6" t="s">
        <v>24</v>
      </c>
      <c r="F75" s="6">
        <v>0</v>
      </c>
      <c r="G75" s="6">
        <v>0</v>
      </c>
      <c r="H75" s="6" t="s">
        <v>9</v>
      </c>
      <c r="I75" s="8" t="str">
        <f t="shared" si="9"/>
        <v>2016</v>
      </c>
      <c r="J75" s="9" t="str">
        <f t="shared" si="10"/>
        <v>10</v>
      </c>
      <c r="K75" s="9" t="str">
        <f t="shared" si="11"/>
        <v>30</v>
      </c>
      <c r="L75" s="10">
        <v>42673</v>
      </c>
      <c r="V75" s="11">
        <v>43381</v>
      </c>
      <c r="W75" s="6">
        <v>55860</v>
      </c>
      <c r="X75" s="6">
        <v>59346</v>
      </c>
      <c r="Y75" s="6">
        <v>19437</v>
      </c>
      <c r="Z75" s="6">
        <v>9815</v>
      </c>
      <c r="AA75" s="6">
        <v>8080</v>
      </c>
      <c r="AB75" s="8">
        <v>43374</v>
      </c>
      <c r="AD75"/>
    </row>
    <row r="76" spans="2:30" ht="15" x14ac:dyDescent="0.2">
      <c r="B76" s="6">
        <v>5263958</v>
      </c>
      <c r="C76" s="6" t="s">
        <v>83</v>
      </c>
      <c r="D76" s="7">
        <v>2.7418981481481482E-2</v>
      </c>
      <c r="E76" s="6" t="s">
        <v>25</v>
      </c>
      <c r="F76" s="6">
        <v>31</v>
      </c>
      <c r="G76" s="6">
        <v>17</v>
      </c>
      <c r="H76" s="6" t="s">
        <v>9</v>
      </c>
      <c r="I76" s="8" t="str">
        <f t="shared" si="9"/>
        <v>2018</v>
      </c>
      <c r="J76" s="9" t="str">
        <f t="shared" si="10"/>
        <v>05</v>
      </c>
      <c r="K76" s="9" t="str">
        <f t="shared" si="11"/>
        <v>15</v>
      </c>
      <c r="L76" s="10">
        <v>43235</v>
      </c>
      <c r="V76" s="11">
        <v>43382</v>
      </c>
      <c r="W76" s="6">
        <v>55350</v>
      </c>
      <c r="X76" s="6">
        <v>50012</v>
      </c>
      <c r="Y76" s="6">
        <v>20741</v>
      </c>
      <c r="Z76" s="6">
        <v>23128</v>
      </c>
      <c r="AA76" s="6">
        <v>36063</v>
      </c>
      <c r="AB76" s="8">
        <v>43374</v>
      </c>
      <c r="AD76"/>
    </row>
    <row r="77" spans="2:30" ht="15" x14ac:dyDescent="0.2">
      <c r="B77" s="6">
        <v>4271069</v>
      </c>
      <c r="C77" s="6" t="s">
        <v>84</v>
      </c>
      <c r="D77" s="7">
        <v>0.50089120370370366</v>
      </c>
      <c r="E77" s="6" t="s">
        <v>23</v>
      </c>
      <c r="F77" s="6">
        <v>16</v>
      </c>
      <c r="G77" s="6">
        <v>29</v>
      </c>
      <c r="H77" s="6" t="s">
        <v>9</v>
      </c>
      <c r="I77" s="8" t="str">
        <f t="shared" si="9"/>
        <v>2018</v>
      </c>
      <c r="J77" s="9" t="str">
        <f t="shared" si="10"/>
        <v>09</v>
      </c>
      <c r="K77" s="9" t="str">
        <f t="shared" si="11"/>
        <v>15</v>
      </c>
      <c r="L77" s="10">
        <v>43358</v>
      </c>
      <c r="V77" s="12">
        <v>43383</v>
      </c>
      <c r="W77" s="6">
        <v>54994</v>
      </c>
      <c r="X77" s="6">
        <v>69631</v>
      </c>
      <c r="Y77" s="6">
        <v>10330</v>
      </c>
      <c r="Z77" s="6">
        <v>14913</v>
      </c>
      <c r="AA77" s="6">
        <v>24781</v>
      </c>
      <c r="AB77" s="8">
        <v>43374</v>
      </c>
      <c r="AD77"/>
    </row>
    <row r="78" spans="2:30" ht="15" x14ac:dyDescent="0.2">
      <c r="B78" s="6">
        <v>4952753</v>
      </c>
      <c r="C78" s="6" t="s">
        <v>85</v>
      </c>
      <c r="D78" s="7">
        <v>5.6747685185185186E-2</v>
      </c>
      <c r="E78" s="6" t="s">
        <v>76</v>
      </c>
      <c r="F78" s="6">
        <v>3</v>
      </c>
      <c r="G78" s="6">
        <v>4</v>
      </c>
      <c r="H78" s="6" t="s">
        <v>9</v>
      </c>
      <c r="I78" s="8" t="str">
        <f t="shared" si="9"/>
        <v>2015</v>
      </c>
      <c r="J78" s="9" t="str">
        <f t="shared" si="10"/>
        <v>12</v>
      </c>
      <c r="K78" s="9" t="str">
        <f t="shared" si="11"/>
        <v>22</v>
      </c>
      <c r="L78" s="10">
        <v>42360</v>
      </c>
      <c r="V78" s="12">
        <v>43384</v>
      </c>
      <c r="W78" s="6">
        <v>55864</v>
      </c>
      <c r="X78" s="6">
        <v>63076</v>
      </c>
      <c r="Y78" s="6">
        <v>29454</v>
      </c>
      <c r="Z78" s="6">
        <v>32540</v>
      </c>
      <c r="AA78" s="6">
        <v>5146</v>
      </c>
      <c r="AB78" s="8">
        <v>43374</v>
      </c>
      <c r="AD78"/>
    </row>
    <row r="79" spans="2:30" ht="15" x14ac:dyDescent="0.2">
      <c r="B79" s="6">
        <v>5033580</v>
      </c>
      <c r="C79" s="6" t="s">
        <v>86</v>
      </c>
      <c r="D79" s="7">
        <v>0.74976851851851856</v>
      </c>
      <c r="E79" s="6" t="s">
        <v>77</v>
      </c>
      <c r="F79" s="6">
        <v>16</v>
      </c>
      <c r="G79" s="6">
        <v>143</v>
      </c>
      <c r="H79" s="6" t="s">
        <v>15</v>
      </c>
      <c r="I79" s="8" t="str">
        <f t="shared" si="9"/>
        <v>2016</v>
      </c>
      <c r="J79" s="9" t="str">
        <f t="shared" si="10"/>
        <v>07</v>
      </c>
      <c r="K79" s="9" t="str">
        <f t="shared" si="11"/>
        <v>14</v>
      </c>
      <c r="L79" s="10">
        <v>42565</v>
      </c>
      <c r="V79" s="12">
        <v>43385</v>
      </c>
      <c r="W79" s="6">
        <v>57303</v>
      </c>
      <c r="X79" s="6">
        <v>64987</v>
      </c>
      <c r="Y79" s="6">
        <v>33681</v>
      </c>
      <c r="Z79" s="6">
        <v>27377</v>
      </c>
      <c r="AA79" s="6">
        <v>5351</v>
      </c>
      <c r="AB79" s="8">
        <v>43374</v>
      </c>
      <c r="AD79"/>
    </row>
    <row r="80" spans="2:30" ht="15" x14ac:dyDescent="0.2">
      <c r="B80" s="6">
        <v>4495819</v>
      </c>
      <c r="C80" s="6" t="s">
        <v>87</v>
      </c>
      <c r="D80" s="7">
        <v>0.78512731481481479</v>
      </c>
      <c r="E80" s="6" t="s">
        <v>58</v>
      </c>
      <c r="F80" s="6">
        <v>26</v>
      </c>
      <c r="G80" s="6">
        <v>71</v>
      </c>
      <c r="H80" s="6" t="s">
        <v>9</v>
      </c>
      <c r="I80" s="8" t="str">
        <f t="shared" ref="I80:I143" si="12">RIGHT(C80,4)</f>
        <v>2017</v>
      </c>
      <c r="J80" s="9" t="str">
        <f t="shared" ref="J80:J143" si="13">MID(C80,4,2)</f>
        <v>11</v>
      </c>
      <c r="K80" s="9" t="str">
        <f t="shared" ref="K80:K143" si="14">LEFT(C80,2)</f>
        <v>23</v>
      </c>
      <c r="L80" s="10">
        <v>43062</v>
      </c>
      <c r="V80" s="12">
        <v>43386</v>
      </c>
      <c r="W80" s="6">
        <v>58791</v>
      </c>
      <c r="X80" s="6">
        <v>50349</v>
      </c>
      <c r="Y80" s="6">
        <v>33046</v>
      </c>
      <c r="Z80" s="6">
        <v>5614</v>
      </c>
      <c r="AA80" s="6">
        <v>17086</v>
      </c>
      <c r="AB80" s="8">
        <v>43374</v>
      </c>
      <c r="AD80"/>
    </row>
    <row r="81" spans="2:30" ht="15" x14ac:dyDescent="0.2">
      <c r="B81" s="6">
        <v>5759880</v>
      </c>
      <c r="C81" s="11">
        <v>42857</v>
      </c>
      <c r="D81" s="7">
        <v>0.95218749999999996</v>
      </c>
      <c r="E81" s="6" t="s">
        <v>8</v>
      </c>
      <c r="F81" s="6">
        <v>7</v>
      </c>
      <c r="G81" s="6">
        <v>51</v>
      </c>
      <c r="H81" s="6" t="s">
        <v>9</v>
      </c>
      <c r="I81" s="8" t="str">
        <f t="shared" si="12"/>
        <v>2857</v>
      </c>
      <c r="J81" s="9" t="str">
        <f t="shared" si="13"/>
        <v>57</v>
      </c>
      <c r="K81" s="9" t="str">
        <f t="shared" si="14"/>
        <v>42</v>
      </c>
      <c r="L81" s="10">
        <v>42857</v>
      </c>
      <c r="V81" s="12">
        <v>43387</v>
      </c>
      <c r="W81" s="6">
        <v>54292</v>
      </c>
      <c r="X81" s="6">
        <v>55015</v>
      </c>
      <c r="Y81" s="6">
        <v>26201</v>
      </c>
      <c r="Z81" s="6">
        <v>10391</v>
      </c>
      <c r="AA81" s="6">
        <v>10264</v>
      </c>
      <c r="AB81" s="8">
        <v>43374</v>
      </c>
      <c r="AD81"/>
    </row>
    <row r="82" spans="2:30" ht="15" x14ac:dyDescent="0.2">
      <c r="B82" s="6">
        <v>3665222</v>
      </c>
      <c r="C82" s="6" t="s">
        <v>88</v>
      </c>
      <c r="D82" s="7">
        <v>0.87827546296296299</v>
      </c>
      <c r="E82" s="6" t="s">
        <v>77</v>
      </c>
      <c r="F82" s="6">
        <v>29</v>
      </c>
      <c r="G82" s="6">
        <v>42</v>
      </c>
      <c r="H82" s="6" t="s">
        <v>9</v>
      </c>
      <c r="I82" s="8" t="str">
        <f t="shared" si="12"/>
        <v>2017</v>
      </c>
      <c r="J82" s="9" t="str">
        <f t="shared" si="13"/>
        <v>08</v>
      </c>
      <c r="K82" s="9" t="str">
        <f t="shared" si="14"/>
        <v>18</v>
      </c>
      <c r="L82" s="10">
        <v>42965</v>
      </c>
      <c r="V82" s="12">
        <v>43388</v>
      </c>
      <c r="W82" s="6">
        <v>53837</v>
      </c>
      <c r="X82" s="6">
        <v>57033</v>
      </c>
      <c r="Y82" s="6">
        <v>10282</v>
      </c>
      <c r="Z82" s="6">
        <v>6903</v>
      </c>
      <c r="AA82" s="6">
        <v>5739</v>
      </c>
      <c r="AB82" s="8">
        <v>43374</v>
      </c>
      <c r="AD82"/>
    </row>
    <row r="83" spans="2:30" ht="15" x14ac:dyDescent="0.2">
      <c r="B83" s="6">
        <v>4864906</v>
      </c>
      <c r="C83" s="6" t="s">
        <v>89</v>
      </c>
      <c r="D83" s="7">
        <v>0.82050925925925922</v>
      </c>
      <c r="E83" s="6" t="s">
        <v>25</v>
      </c>
      <c r="F83" s="6">
        <v>9</v>
      </c>
      <c r="G83" s="6">
        <v>41</v>
      </c>
      <c r="H83" s="6" t="s">
        <v>9</v>
      </c>
      <c r="I83" s="8" t="str">
        <f t="shared" si="12"/>
        <v>2015</v>
      </c>
      <c r="J83" s="9" t="str">
        <f t="shared" si="13"/>
        <v>03</v>
      </c>
      <c r="K83" s="9" t="str">
        <f t="shared" si="14"/>
        <v>28</v>
      </c>
      <c r="L83" s="10">
        <v>42091</v>
      </c>
      <c r="V83" s="12">
        <v>43389</v>
      </c>
      <c r="W83" s="6">
        <v>55912</v>
      </c>
      <c r="X83" s="6">
        <v>59785</v>
      </c>
      <c r="Y83" s="6">
        <v>11908</v>
      </c>
      <c r="Z83" s="6">
        <v>10627</v>
      </c>
      <c r="AA83" s="6">
        <v>35430</v>
      </c>
      <c r="AB83" s="8">
        <v>43374</v>
      </c>
      <c r="AD83"/>
    </row>
    <row r="84" spans="2:30" ht="15" x14ac:dyDescent="0.2">
      <c r="B84" s="6">
        <v>5239267</v>
      </c>
      <c r="C84" s="6" t="s">
        <v>90</v>
      </c>
      <c r="D84" s="7">
        <v>0.37048611111111113</v>
      </c>
      <c r="E84" s="6" t="s">
        <v>91</v>
      </c>
      <c r="F84" s="6">
        <v>1</v>
      </c>
      <c r="G84" s="6">
        <v>0</v>
      </c>
      <c r="H84" s="6" t="s">
        <v>9</v>
      </c>
      <c r="I84" s="8" t="str">
        <f t="shared" si="12"/>
        <v>2016</v>
      </c>
      <c r="J84" s="9" t="str">
        <f t="shared" si="13"/>
        <v>03</v>
      </c>
      <c r="K84" s="9" t="str">
        <f t="shared" si="14"/>
        <v>15</v>
      </c>
      <c r="L84" s="10">
        <v>42444</v>
      </c>
      <c r="V84" s="12">
        <v>43390</v>
      </c>
      <c r="W84" s="6">
        <v>56314</v>
      </c>
      <c r="X84" s="6">
        <v>50881</v>
      </c>
      <c r="Y84" s="6">
        <v>30817</v>
      </c>
      <c r="Z84" s="6">
        <v>16314</v>
      </c>
      <c r="AA84" s="6">
        <v>8104</v>
      </c>
      <c r="AB84" s="8">
        <v>43374</v>
      </c>
      <c r="AD84"/>
    </row>
    <row r="85" spans="2:30" ht="15" x14ac:dyDescent="0.2">
      <c r="B85" s="6">
        <v>5169465</v>
      </c>
      <c r="C85" s="6" t="s">
        <v>92</v>
      </c>
      <c r="D85" s="7">
        <v>0.96531250000000002</v>
      </c>
      <c r="E85" s="6" t="s">
        <v>93</v>
      </c>
      <c r="F85" s="6">
        <v>21</v>
      </c>
      <c r="G85" s="6">
        <v>16</v>
      </c>
      <c r="H85" s="6" t="s">
        <v>9</v>
      </c>
      <c r="I85" s="8" t="str">
        <f t="shared" si="12"/>
        <v>2018</v>
      </c>
      <c r="J85" s="9" t="str">
        <f t="shared" si="13"/>
        <v>11</v>
      </c>
      <c r="K85" s="9" t="str">
        <f t="shared" si="14"/>
        <v>17</v>
      </c>
      <c r="L85" s="10">
        <v>43421</v>
      </c>
      <c r="V85" s="12">
        <v>43391</v>
      </c>
      <c r="W85" s="6">
        <v>59164</v>
      </c>
      <c r="X85" s="6">
        <v>66097</v>
      </c>
      <c r="Y85" s="6">
        <v>26649</v>
      </c>
      <c r="Z85" s="6">
        <v>12585</v>
      </c>
      <c r="AA85" s="6">
        <v>17848</v>
      </c>
      <c r="AB85" s="8">
        <v>43374</v>
      </c>
      <c r="AD85"/>
    </row>
    <row r="86" spans="2:30" ht="15" x14ac:dyDescent="0.2">
      <c r="B86" s="6">
        <v>5326043</v>
      </c>
      <c r="C86" s="6" t="s">
        <v>94</v>
      </c>
      <c r="D86" s="7">
        <v>0.35399305555555555</v>
      </c>
      <c r="E86" s="6" t="s">
        <v>95</v>
      </c>
      <c r="F86" s="6">
        <v>23</v>
      </c>
      <c r="G86" s="6">
        <v>214</v>
      </c>
      <c r="H86" s="6" t="s">
        <v>15</v>
      </c>
      <c r="I86" s="8" t="str">
        <f t="shared" si="12"/>
        <v>2015</v>
      </c>
      <c r="J86" s="9" t="str">
        <f t="shared" si="13"/>
        <v>09</v>
      </c>
      <c r="K86" s="9" t="str">
        <f t="shared" si="14"/>
        <v>30</v>
      </c>
      <c r="L86" s="10">
        <v>42277</v>
      </c>
      <c r="V86" s="12">
        <v>43392</v>
      </c>
      <c r="W86" s="6">
        <v>59929</v>
      </c>
      <c r="X86" s="6">
        <v>65985</v>
      </c>
      <c r="Y86" s="6">
        <v>9343</v>
      </c>
      <c r="Z86" s="6">
        <v>4024</v>
      </c>
      <c r="AA86" s="6">
        <v>22598</v>
      </c>
      <c r="AB86" s="8">
        <v>43374</v>
      </c>
      <c r="AD86"/>
    </row>
    <row r="87" spans="2:30" ht="15" x14ac:dyDescent="0.2">
      <c r="B87" s="6">
        <v>4186734</v>
      </c>
      <c r="C87" s="6" t="s">
        <v>96</v>
      </c>
      <c r="D87" s="7">
        <v>0.30791666666666667</v>
      </c>
      <c r="E87" s="6" t="s">
        <v>97</v>
      </c>
      <c r="F87" s="6">
        <v>2</v>
      </c>
      <c r="G87" s="6">
        <v>1</v>
      </c>
      <c r="H87" s="6" t="s">
        <v>9</v>
      </c>
      <c r="I87" s="8" t="str">
        <f t="shared" si="12"/>
        <v>2016</v>
      </c>
      <c r="J87" s="9" t="str">
        <f t="shared" si="13"/>
        <v>08</v>
      </c>
      <c r="K87" s="9" t="str">
        <f t="shared" si="14"/>
        <v>21</v>
      </c>
      <c r="L87" s="10">
        <v>42603</v>
      </c>
      <c r="V87" s="12">
        <v>43393</v>
      </c>
      <c r="W87" s="6">
        <v>59476</v>
      </c>
      <c r="X87" s="6">
        <v>58420</v>
      </c>
      <c r="Y87" s="6">
        <v>33726</v>
      </c>
      <c r="Z87" s="6">
        <v>12970</v>
      </c>
      <c r="AA87" s="6">
        <v>18119</v>
      </c>
      <c r="AB87" s="8">
        <v>43374</v>
      </c>
      <c r="AD87"/>
    </row>
    <row r="88" spans="2:30" ht="15" x14ac:dyDescent="0.2">
      <c r="B88" s="6">
        <v>3909075</v>
      </c>
      <c r="C88" s="11">
        <v>42344</v>
      </c>
      <c r="D88" s="7">
        <v>0.49270833333333336</v>
      </c>
      <c r="E88" s="6" t="s">
        <v>98</v>
      </c>
      <c r="F88" s="6">
        <v>15</v>
      </c>
      <c r="G88" s="6">
        <v>102</v>
      </c>
      <c r="H88" s="6" t="s">
        <v>9</v>
      </c>
      <c r="I88" s="8" t="str">
        <f t="shared" si="12"/>
        <v>2344</v>
      </c>
      <c r="J88" s="9" t="str">
        <f t="shared" si="13"/>
        <v>44</v>
      </c>
      <c r="K88" s="9" t="str">
        <f t="shared" si="14"/>
        <v>42</v>
      </c>
      <c r="L88" s="10">
        <v>42344</v>
      </c>
      <c r="V88" s="12">
        <v>43394</v>
      </c>
      <c r="W88" s="6">
        <v>54437</v>
      </c>
      <c r="X88" s="6">
        <v>68989</v>
      </c>
      <c r="Y88" s="6">
        <v>7819</v>
      </c>
      <c r="Z88" s="6">
        <v>14101</v>
      </c>
      <c r="AA88" s="6">
        <v>24123</v>
      </c>
      <c r="AB88" s="8">
        <v>43374</v>
      </c>
      <c r="AD88"/>
    </row>
    <row r="89" spans="2:30" ht="15" x14ac:dyDescent="0.2">
      <c r="B89" s="6">
        <v>5926894</v>
      </c>
      <c r="C89" s="6" t="s">
        <v>99</v>
      </c>
      <c r="D89" s="7">
        <v>0.86578703703703708</v>
      </c>
      <c r="E89" s="6" t="s">
        <v>100</v>
      </c>
      <c r="F89" s="6">
        <v>5</v>
      </c>
      <c r="G89" s="6">
        <v>84</v>
      </c>
      <c r="H89" s="6" t="s">
        <v>9</v>
      </c>
      <c r="I89" s="8" t="str">
        <f t="shared" si="12"/>
        <v>2015</v>
      </c>
      <c r="J89" s="9" t="str">
        <f t="shared" si="13"/>
        <v>08</v>
      </c>
      <c r="K89" s="9" t="str">
        <f t="shared" si="14"/>
        <v>23</v>
      </c>
      <c r="L89" s="10">
        <v>42239</v>
      </c>
      <c r="V89" s="12">
        <v>43395</v>
      </c>
      <c r="W89" s="6">
        <v>56876</v>
      </c>
      <c r="X89" s="6">
        <v>65295</v>
      </c>
      <c r="Y89" s="6">
        <v>26651</v>
      </c>
      <c r="Z89" s="6">
        <v>12804</v>
      </c>
      <c r="AA89" s="6">
        <v>37658</v>
      </c>
      <c r="AB89" s="8">
        <v>43374</v>
      </c>
      <c r="AD89"/>
    </row>
    <row r="90" spans="2:30" ht="15" x14ac:dyDescent="0.2">
      <c r="B90" s="6">
        <v>4125329</v>
      </c>
      <c r="C90" s="11">
        <v>42562</v>
      </c>
      <c r="D90" s="7">
        <v>0.31541666666666668</v>
      </c>
      <c r="E90" s="6" t="s">
        <v>74</v>
      </c>
      <c r="F90" s="6">
        <v>4</v>
      </c>
      <c r="G90" s="6">
        <v>25</v>
      </c>
      <c r="H90" s="6" t="s">
        <v>9</v>
      </c>
      <c r="I90" s="8" t="str">
        <f t="shared" si="12"/>
        <v>2562</v>
      </c>
      <c r="J90" s="9" t="str">
        <f t="shared" si="13"/>
        <v>62</v>
      </c>
      <c r="K90" s="9" t="str">
        <f t="shared" si="14"/>
        <v>42</v>
      </c>
      <c r="L90" s="10">
        <v>42562</v>
      </c>
      <c r="V90" s="12">
        <v>43396</v>
      </c>
      <c r="W90" s="6">
        <v>58347</v>
      </c>
      <c r="X90" s="6">
        <v>53672</v>
      </c>
      <c r="Y90" s="6">
        <v>33827</v>
      </c>
      <c r="Z90" s="6">
        <v>27897</v>
      </c>
      <c r="AA90" s="6">
        <v>5171</v>
      </c>
      <c r="AB90" s="8">
        <v>43374</v>
      </c>
      <c r="AD90"/>
    </row>
    <row r="91" spans="2:30" ht="15" x14ac:dyDescent="0.2">
      <c r="B91" s="6">
        <v>3601833</v>
      </c>
      <c r="C91" s="11">
        <v>42593</v>
      </c>
      <c r="D91" s="7">
        <v>0.34075231481481483</v>
      </c>
      <c r="E91" s="6" t="s">
        <v>76</v>
      </c>
      <c r="F91" s="6">
        <v>3</v>
      </c>
      <c r="G91" s="6">
        <v>4</v>
      </c>
      <c r="H91" s="6" t="s">
        <v>9</v>
      </c>
      <c r="I91" s="8" t="str">
        <f t="shared" si="12"/>
        <v>2593</v>
      </c>
      <c r="J91" s="9" t="str">
        <f t="shared" si="13"/>
        <v>93</v>
      </c>
      <c r="K91" s="9" t="str">
        <f t="shared" si="14"/>
        <v>42</v>
      </c>
      <c r="L91" s="10">
        <v>42593</v>
      </c>
      <c r="V91" s="12">
        <v>43397</v>
      </c>
      <c r="W91" s="6">
        <v>51887</v>
      </c>
      <c r="X91" s="6">
        <v>50051</v>
      </c>
      <c r="Y91" s="6">
        <v>30277</v>
      </c>
      <c r="Z91" s="6">
        <v>18137</v>
      </c>
      <c r="AA91" s="6">
        <v>14551</v>
      </c>
      <c r="AB91" s="8">
        <v>43374</v>
      </c>
      <c r="AD91"/>
    </row>
    <row r="92" spans="2:30" ht="15" x14ac:dyDescent="0.2">
      <c r="B92" s="6">
        <v>5642196</v>
      </c>
      <c r="C92" s="11">
        <v>43530</v>
      </c>
      <c r="D92" s="7">
        <v>0.90997685185185184</v>
      </c>
      <c r="E92" s="6" t="s">
        <v>77</v>
      </c>
      <c r="F92" s="6">
        <v>11</v>
      </c>
      <c r="G92" s="6">
        <v>6</v>
      </c>
      <c r="H92" s="6" t="s">
        <v>9</v>
      </c>
      <c r="I92" s="8" t="str">
        <f t="shared" si="12"/>
        <v>3530</v>
      </c>
      <c r="J92" s="9" t="str">
        <f t="shared" si="13"/>
        <v>30</v>
      </c>
      <c r="K92" s="9" t="str">
        <f t="shared" si="14"/>
        <v>43</v>
      </c>
      <c r="L92" s="10">
        <v>43530</v>
      </c>
      <c r="V92" s="12">
        <v>43398</v>
      </c>
      <c r="W92" s="6">
        <v>58768</v>
      </c>
      <c r="X92" s="6">
        <v>56597</v>
      </c>
      <c r="Y92" s="6">
        <v>8061</v>
      </c>
      <c r="Z92" s="6">
        <v>25487</v>
      </c>
      <c r="AA92" s="6">
        <v>18902</v>
      </c>
      <c r="AB92" s="8">
        <v>43374</v>
      </c>
      <c r="AD92"/>
    </row>
    <row r="93" spans="2:30" ht="15" x14ac:dyDescent="0.2">
      <c r="B93" s="6">
        <v>4784468</v>
      </c>
      <c r="C93" s="6" t="s">
        <v>101</v>
      </c>
      <c r="D93" s="7">
        <v>0.85400462962962964</v>
      </c>
      <c r="E93" s="6" t="s">
        <v>63</v>
      </c>
      <c r="F93" s="6">
        <v>21</v>
      </c>
      <c r="G93" s="6">
        <v>12</v>
      </c>
      <c r="H93" s="6" t="s">
        <v>9</v>
      </c>
      <c r="I93" s="8" t="str">
        <f t="shared" si="12"/>
        <v>2019</v>
      </c>
      <c r="J93" s="9" t="str">
        <f t="shared" si="13"/>
        <v>06</v>
      </c>
      <c r="K93" s="9" t="str">
        <f t="shared" si="14"/>
        <v>27</v>
      </c>
      <c r="L93" s="10">
        <v>43643</v>
      </c>
      <c r="V93" s="12">
        <v>43399</v>
      </c>
      <c r="W93" s="6">
        <v>53241</v>
      </c>
      <c r="X93" s="6">
        <v>61786</v>
      </c>
      <c r="Y93" s="6">
        <v>33401</v>
      </c>
      <c r="Z93" s="6">
        <v>24324</v>
      </c>
      <c r="AA93" s="6">
        <v>30847</v>
      </c>
      <c r="AB93" s="8">
        <v>43374</v>
      </c>
      <c r="AD93"/>
    </row>
    <row r="94" spans="2:30" ht="15" x14ac:dyDescent="0.2">
      <c r="B94" s="6">
        <v>3488710</v>
      </c>
      <c r="C94" s="11">
        <v>41771</v>
      </c>
      <c r="D94" s="7">
        <v>0.73814814814814811</v>
      </c>
      <c r="E94" s="6" t="s">
        <v>64</v>
      </c>
      <c r="F94" s="6">
        <v>29</v>
      </c>
      <c r="G94" s="6">
        <v>78</v>
      </c>
      <c r="H94" s="6" t="s">
        <v>9</v>
      </c>
      <c r="I94" s="8" t="str">
        <f t="shared" si="12"/>
        <v>1771</v>
      </c>
      <c r="J94" s="9" t="str">
        <f t="shared" si="13"/>
        <v>71</v>
      </c>
      <c r="K94" s="9" t="str">
        <f t="shared" si="14"/>
        <v>41</v>
      </c>
      <c r="L94" s="10">
        <v>41771</v>
      </c>
      <c r="V94" s="12">
        <v>43400</v>
      </c>
      <c r="W94" s="6">
        <v>59674</v>
      </c>
      <c r="X94" s="6">
        <v>58834</v>
      </c>
      <c r="Y94" s="6">
        <v>18494</v>
      </c>
      <c r="Z94" s="6">
        <v>5869</v>
      </c>
      <c r="AA94" s="6">
        <v>34174</v>
      </c>
      <c r="AB94" s="8">
        <v>43374</v>
      </c>
      <c r="AD94"/>
    </row>
    <row r="95" spans="2:30" ht="15" x14ac:dyDescent="0.2">
      <c r="B95" s="6">
        <v>5231208</v>
      </c>
      <c r="C95" s="6" t="s">
        <v>102</v>
      </c>
      <c r="D95" s="7">
        <v>0.49012731481481481</v>
      </c>
      <c r="E95" s="6" t="s">
        <v>72</v>
      </c>
      <c r="F95" s="6">
        <v>15</v>
      </c>
      <c r="G95" s="6">
        <v>31</v>
      </c>
      <c r="H95" s="6" t="s">
        <v>9</v>
      </c>
      <c r="I95" s="8" t="str">
        <f t="shared" si="12"/>
        <v>2018</v>
      </c>
      <c r="J95" s="9" t="str">
        <f t="shared" si="13"/>
        <v>09</v>
      </c>
      <c r="K95" s="9" t="str">
        <f t="shared" si="14"/>
        <v>29</v>
      </c>
      <c r="L95" s="10">
        <v>43372</v>
      </c>
      <c r="V95" s="12">
        <v>43401</v>
      </c>
      <c r="W95" s="6">
        <v>58693</v>
      </c>
      <c r="X95" s="6">
        <v>50115</v>
      </c>
      <c r="Y95" s="6">
        <v>34593</v>
      </c>
      <c r="Z95" s="6">
        <v>12987</v>
      </c>
      <c r="AA95" s="6">
        <v>18827</v>
      </c>
      <c r="AB95" s="8">
        <v>43374</v>
      </c>
      <c r="AD95"/>
    </row>
    <row r="96" spans="2:30" ht="15" x14ac:dyDescent="0.2">
      <c r="B96" s="6">
        <v>5573943</v>
      </c>
      <c r="C96" s="11">
        <v>43435</v>
      </c>
      <c r="D96" s="7">
        <v>0.33606481481481482</v>
      </c>
      <c r="E96" s="6" t="s">
        <v>17</v>
      </c>
      <c r="F96" s="6">
        <v>27</v>
      </c>
      <c r="G96" s="6">
        <v>43</v>
      </c>
      <c r="H96" s="6" t="s">
        <v>9</v>
      </c>
      <c r="I96" s="8" t="str">
        <f t="shared" si="12"/>
        <v>3435</v>
      </c>
      <c r="J96" s="9" t="str">
        <f t="shared" si="13"/>
        <v>35</v>
      </c>
      <c r="K96" s="9" t="str">
        <f t="shared" si="14"/>
        <v>43</v>
      </c>
      <c r="L96" s="10">
        <v>43435</v>
      </c>
      <c r="V96" s="12">
        <v>43402</v>
      </c>
      <c r="W96" s="6">
        <v>50306</v>
      </c>
      <c r="X96" s="6">
        <v>60960</v>
      </c>
      <c r="Y96" s="6">
        <v>30786</v>
      </c>
      <c r="Z96" s="6">
        <v>32747</v>
      </c>
      <c r="AA96" s="6">
        <v>19052</v>
      </c>
      <c r="AB96" s="8">
        <v>43374</v>
      </c>
      <c r="AD96"/>
    </row>
    <row r="97" spans="2:30" ht="15" x14ac:dyDescent="0.2">
      <c r="B97" s="6">
        <v>3679238</v>
      </c>
      <c r="C97" s="6" t="s">
        <v>103</v>
      </c>
      <c r="D97" s="7">
        <v>0.39788194444444447</v>
      </c>
      <c r="E97" s="6" t="s">
        <v>19</v>
      </c>
      <c r="F97" s="6">
        <v>0</v>
      </c>
      <c r="G97" s="6">
        <v>0</v>
      </c>
      <c r="H97" s="6" t="s">
        <v>9</v>
      </c>
      <c r="I97" s="8" t="str">
        <f t="shared" si="12"/>
        <v>2017</v>
      </c>
      <c r="J97" s="9" t="str">
        <f t="shared" si="13"/>
        <v>09</v>
      </c>
      <c r="K97" s="9" t="str">
        <f t="shared" si="14"/>
        <v>24</v>
      </c>
      <c r="L97" s="10">
        <v>43002</v>
      </c>
      <c r="V97" s="12">
        <v>43403</v>
      </c>
      <c r="W97" s="6">
        <v>59822</v>
      </c>
      <c r="X97" s="6">
        <v>58775</v>
      </c>
      <c r="Y97" s="6">
        <v>19620</v>
      </c>
      <c r="Z97" s="6">
        <v>5639</v>
      </c>
      <c r="AA97" s="6">
        <v>33721</v>
      </c>
      <c r="AB97" s="8">
        <v>43374</v>
      </c>
      <c r="AD97"/>
    </row>
    <row r="98" spans="2:30" ht="15" x14ac:dyDescent="0.2">
      <c r="B98" s="6">
        <v>3008526</v>
      </c>
      <c r="C98" s="11">
        <v>43108</v>
      </c>
      <c r="D98" s="7">
        <v>0.47866898148148146</v>
      </c>
      <c r="E98" s="6" t="s">
        <v>20</v>
      </c>
      <c r="F98" s="6">
        <v>7</v>
      </c>
      <c r="G98" s="6">
        <v>16</v>
      </c>
      <c r="H98" s="6" t="s">
        <v>9</v>
      </c>
      <c r="I98" s="8" t="str">
        <f t="shared" si="12"/>
        <v>3108</v>
      </c>
      <c r="J98" s="9" t="str">
        <f t="shared" si="13"/>
        <v>08</v>
      </c>
      <c r="K98" s="9" t="str">
        <f t="shared" si="14"/>
        <v>43</v>
      </c>
      <c r="L98" s="10">
        <v>43108</v>
      </c>
      <c r="V98" s="12">
        <v>43404</v>
      </c>
      <c r="W98" s="6">
        <v>53245</v>
      </c>
      <c r="X98" s="6">
        <v>58830</v>
      </c>
      <c r="Y98" s="6">
        <v>18378</v>
      </c>
      <c r="Z98" s="6">
        <v>18593</v>
      </c>
      <c r="AA98" s="6">
        <v>31505</v>
      </c>
      <c r="AB98" s="8">
        <v>43374</v>
      </c>
      <c r="AD98"/>
    </row>
    <row r="99" spans="2:30" ht="15" x14ac:dyDescent="0.2">
      <c r="B99" s="6">
        <v>5184758</v>
      </c>
      <c r="C99" s="6" t="s">
        <v>104</v>
      </c>
      <c r="D99" s="7">
        <v>0.18538194444444445</v>
      </c>
      <c r="E99" s="6" t="s">
        <v>32</v>
      </c>
      <c r="F99" s="6">
        <v>1</v>
      </c>
      <c r="G99" s="6">
        <v>0</v>
      </c>
      <c r="H99" s="6" t="s">
        <v>9</v>
      </c>
      <c r="I99" s="8" t="str">
        <f t="shared" si="12"/>
        <v>2015</v>
      </c>
      <c r="J99" s="9" t="str">
        <f t="shared" si="13"/>
        <v>04</v>
      </c>
      <c r="K99" s="9" t="str">
        <f t="shared" si="14"/>
        <v>24</v>
      </c>
      <c r="L99" s="10">
        <v>42118</v>
      </c>
      <c r="V99" s="11">
        <v>43405</v>
      </c>
      <c r="W99" s="6">
        <v>53611</v>
      </c>
      <c r="X99" s="6">
        <v>58188</v>
      </c>
      <c r="Y99" s="6">
        <v>18666</v>
      </c>
      <c r="Z99" s="6">
        <v>32566</v>
      </c>
      <c r="AA99" s="6">
        <v>24655</v>
      </c>
      <c r="AB99" s="8">
        <v>43405</v>
      </c>
      <c r="AD99"/>
    </row>
    <row r="100" spans="2:30" ht="15" x14ac:dyDescent="0.2">
      <c r="B100" s="6">
        <v>3459239</v>
      </c>
      <c r="C100" s="6" t="s">
        <v>105</v>
      </c>
      <c r="D100" s="7">
        <v>0.19311342592592592</v>
      </c>
      <c r="E100" s="6" t="s">
        <v>10</v>
      </c>
      <c r="F100" s="6">
        <v>3</v>
      </c>
      <c r="G100" s="6">
        <v>1</v>
      </c>
      <c r="H100" s="6" t="s">
        <v>9</v>
      </c>
      <c r="I100" s="8" t="str">
        <f t="shared" si="12"/>
        <v>2016</v>
      </c>
      <c r="J100" s="9" t="str">
        <f t="shared" si="13"/>
        <v>09</v>
      </c>
      <c r="K100" s="9" t="str">
        <f t="shared" si="14"/>
        <v>23</v>
      </c>
      <c r="L100" s="10">
        <v>42636</v>
      </c>
      <c r="V100" s="11">
        <v>43406</v>
      </c>
      <c r="W100" s="6">
        <v>57442</v>
      </c>
      <c r="X100" s="6">
        <v>63729</v>
      </c>
      <c r="Y100" s="6">
        <v>10913</v>
      </c>
      <c r="Z100" s="6">
        <v>32582</v>
      </c>
      <c r="AA100" s="6">
        <v>38825</v>
      </c>
      <c r="AB100" s="8">
        <v>43405</v>
      </c>
      <c r="AD100"/>
    </row>
    <row r="101" spans="2:30" ht="15" x14ac:dyDescent="0.2">
      <c r="B101" s="6">
        <v>5160565</v>
      </c>
      <c r="C101" s="11">
        <v>42925</v>
      </c>
      <c r="D101" s="7">
        <v>0.81438657407407411</v>
      </c>
      <c r="E101" s="6" t="s">
        <v>17</v>
      </c>
      <c r="F101" s="6">
        <v>2</v>
      </c>
      <c r="G101" s="6">
        <v>1</v>
      </c>
      <c r="H101" s="6" t="s">
        <v>9</v>
      </c>
      <c r="I101" s="8" t="str">
        <f t="shared" si="12"/>
        <v>2925</v>
      </c>
      <c r="J101" s="9" t="str">
        <f t="shared" si="13"/>
        <v>25</v>
      </c>
      <c r="K101" s="9" t="str">
        <f t="shared" si="14"/>
        <v>42</v>
      </c>
      <c r="L101" s="10">
        <v>42925</v>
      </c>
      <c r="V101" s="11">
        <v>43407</v>
      </c>
      <c r="W101" s="6">
        <v>55234</v>
      </c>
      <c r="X101" s="6">
        <v>57217</v>
      </c>
      <c r="Y101" s="6">
        <v>26444</v>
      </c>
      <c r="Z101" s="6">
        <v>6177</v>
      </c>
      <c r="AA101" s="6">
        <v>12244</v>
      </c>
      <c r="AB101" s="8">
        <v>43405</v>
      </c>
      <c r="AD101"/>
    </row>
    <row r="102" spans="2:30" ht="15" x14ac:dyDescent="0.2">
      <c r="B102" s="6">
        <v>3196270</v>
      </c>
      <c r="C102" s="11">
        <v>43743</v>
      </c>
      <c r="D102" s="7">
        <v>0.82743055555555556</v>
      </c>
      <c r="E102" s="6" t="s">
        <v>23</v>
      </c>
      <c r="F102" s="6">
        <v>1</v>
      </c>
      <c r="G102" s="6">
        <v>0</v>
      </c>
      <c r="H102" s="6" t="s">
        <v>9</v>
      </c>
      <c r="I102" s="8" t="str">
        <f t="shared" si="12"/>
        <v>3743</v>
      </c>
      <c r="J102" s="9" t="str">
        <f t="shared" si="13"/>
        <v>43</v>
      </c>
      <c r="K102" s="9" t="str">
        <f t="shared" si="14"/>
        <v>43</v>
      </c>
      <c r="L102" s="10">
        <v>43743</v>
      </c>
      <c r="V102" s="11">
        <v>43408</v>
      </c>
      <c r="W102" s="6">
        <v>52840</v>
      </c>
      <c r="X102" s="6">
        <v>53632</v>
      </c>
      <c r="Y102" s="6">
        <v>8570</v>
      </c>
      <c r="Z102" s="6">
        <v>24338</v>
      </c>
      <c r="AA102" s="6">
        <v>31218</v>
      </c>
      <c r="AB102" s="8">
        <v>43405</v>
      </c>
      <c r="AD102"/>
    </row>
    <row r="103" spans="2:30" ht="15" x14ac:dyDescent="0.2">
      <c r="B103" s="6">
        <v>4622424</v>
      </c>
      <c r="C103" s="11">
        <v>42376</v>
      </c>
      <c r="D103" s="7">
        <v>0.25186342592592592</v>
      </c>
      <c r="E103" s="6" t="s">
        <v>38</v>
      </c>
      <c r="F103" s="6">
        <v>19</v>
      </c>
      <c r="G103" s="6">
        <v>51</v>
      </c>
      <c r="H103" s="6" t="s">
        <v>9</v>
      </c>
      <c r="I103" s="8" t="str">
        <f t="shared" si="12"/>
        <v>2376</v>
      </c>
      <c r="J103" s="9" t="str">
        <f t="shared" si="13"/>
        <v>76</v>
      </c>
      <c r="K103" s="9" t="str">
        <f t="shared" si="14"/>
        <v>42</v>
      </c>
      <c r="L103" s="10">
        <v>42376</v>
      </c>
      <c r="V103" s="11">
        <v>43409</v>
      </c>
      <c r="W103" s="6">
        <v>53768</v>
      </c>
      <c r="X103" s="6">
        <v>67254</v>
      </c>
      <c r="Y103" s="6">
        <v>22497</v>
      </c>
      <c r="Z103" s="6">
        <v>19009</v>
      </c>
      <c r="AA103" s="6">
        <v>5383</v>
      </c>
      <c r="AB103" s="8">
        <v>43405</v>
      </c>
      <c r="AD103"/>
    </row>
    <row r="104" spans="2:30" ht="15" x14ac:dyDescent="0.2">
      <c r="B104" s="6">
        <v>4932834</v>
      </c>
      <c r="C104" s="11">
        <v>43620</v>
      </c>
      <c r="D104" s="7">
        <v>0.31756944444444446</v>
      </c>
      <c r="E104" s="6" t="s">
        <v>98</v>
      </c>
      <c r="F104" s="6">
        <v>31</v>
      </c>
      <c r="G104" s="6">
        <v>8</v>
      </c>
      <c r="H104" s="6" t="s">
        <v>9</v>
      </c>
      <c r="I104" s="8" t="str">
        <f t="shared" si="12"/>
        <v>3620</v>
      </c>
      <c r="J104" s="9" t="str">
        <f t="shared" si="13"/>
        <v>20</v>
      </c>
      <c r="K104" s="9" t="str">
        <f t="shared" si="14"/>
        <v>43</v>
      </c>
      <c r="L104" s="10">
        <v>43620</v>
      </c>
      <c r="V104" s="11">
        <v>43410</v>
      </c>
      <c r="W104" s="6">
        <v>57260</v>
      </c>
      <c r="X104" s="6">
        <v>63296</v>
      </c>
      <c r="Y104" s="6">
        <v>28041</v>
      </c>
      <c r="Z104" s="6">
        <v>16385</v>
      </c>
      <c r="AA104" s="6">
        <v>24876</v>
      </c>
      <c r="AB104" s="8">
        <v>43405</v>
      </c>
      <c r="AD104"/>
    </row>
    <row r="105" spans="2:30" ht="15" x14ac:dyDescent="0.2">
      <c r="B105" s="6">
        <v>4668638</v>
      </c>
      <c r="C105" s="6" t="s">
        <v>106</v>
      </c>
      <c r="D105" s="7">
        <v>0.24460648148148148</v>
      </c>
      <c r="E105" s="6" t="s">
        <v>100</v>
      </c>
      <c r="F105" s="6">
        <v>22</v>
      </c>
      <c r="G105" s="6">
        <v>213</v>
      </c>
      <c r="H105" s="6" t="s">
        <v>15</v>
      </c>
      <c r="I105" s="8" t="str">
        <f t="shared" si="12"/>
        <v>2015</v>
      </c>
      <c r="J105" s="9" t="str">
        <f t="shared" si="13"/>
        <v>08</v>
      </c>
      <c r="K105" s="9" t="str">
        <f t="shared" si="14"/>
        <v>29</v>
      </c>
      <c r="L105" s="10">
        <v>42245</v>
      </c>
      <c r="V105" s="11">
        <v>43411</v>
      </c>
      <c r="W105" s="6">
        <v>52084</v>
      </c>
      <c r="X105" s="6">
        <v>57093</v>
      </c>
      <c r="Y105" s="6">
        <v>33199</v>
      </c>
      <c r="Z105" s="6">
        <v>8378</v>
      </c>
      <c r="AA105" s="6">
        <v>18105</v>
      </c>
      <c r="AB105" s="8">
        <v>43405</v>
      </c>
      <c r="AD105"/>
    </row>
    <row r="106" spans="2:30" ht="15" x14ac:dyDescent="0.2">
      <c r="B106" s="6">
        <v>3060623</v>
      </c>
      <c r="C106" s="11">
        <v>43074</v>
      </c>
      <c r="D106" s="7">
        <v>0.26608796296296294</v>
      </c>
      <c r="E106" s="6" t="s">
        <v>25</v>
      </c>
      <c r="F106" s="6">
        <v>8</v>
      </c>
      <c r="G106" s="6">
        <v>47</v>
      </c>
      <c r="H106" s="6" t="s">
        <v>9</v>
      </c>
      <c r="I106" s="8" t="str">
        <f t="shared" si="12"/>
        <v>3074</v>
      </c>
      <c r="J106" s="9" t="str">
        <f t="shared" si="13"/>
        <v>74</v>
      </c>
      <c r="K106" s="9" t="str">
        <f t="shared" si="14"/>
        <v>43</v>
      </c>
      <c r="L106" s="10">
        <v>43074</v>
      </c>
      <c r="V106" s="11">
        <v>43412</v>
      </c>
      <c r="W106" s="6">
        <v>52229</v>
      </c>
      <c r="X106" s="6">
        <v>54114</v>
      </c>
      <c r="Y106" s="6">
        <v>19184</v>
      </c>
      <c r="Z106" s="6">
        <v>33495</v>
      </c>
      <c r="AA106" s="6">
        <v>18424</v>
      </c>
      <c r="AB106" s="8">
        <v>43405</v>
      </c>
      <c r="AD106"/>
    </row>
    <row r="107" spans="2:30" ht="15" x14ac:dyDescent="0.2">
      <c r="B107" s="6">
        <v>5035908</v>
      </c>
      <c r="C107" s="6" t="s">
        <v>107</v>
      </c>
      <c r="D107" s="7">
        <v>0.35302083333333334</v>
      </c>
      <c r="E107" s="6" t="s">
        <v>76</v>
      </c>
      <c r="F107" s="6">
        <v>4</v>
      </c>
      <c r="G107" s="6">
        <v>3</v>
      </c>
      <c r="H107" s="6" t="s">
        <v>9</v>
      </c>
      <c r="I107" s="8" t="str">
        <f t="shared" si="12"/>
        <v>2018</v>
      </c>
      <c r="J107" s="9" t="str">
        <f t="shared" si="13"/>
        <v>02</v>
      </c>
      <c r="K107" s="9" t="str">
        <f t="shared" si="14"/>
        <v>23</v>
      </c>
      <c r="L107" s="10">
        <v>43154</v>
      </c>
      <c r="V107" s="11">
        <v>43413</v>
      </c>
      <c r="W107" s="6">
        <v>53746</v>
      </c>
      <c r="X107" s="6">
        <v>60735</v>
      </c>
      <c r="Y107" s="6">
        <v>30212</v>
      </c>
      <c r="Z107" s="6">
        <v>14146</v>
      </c>
      <c r="AA107" s="6">
        <v>16041</v>
      </c>
      <c r="AB107" s="8">
        <v>43405</v>
      </c>
      <c r="AD107"/>
    </row>
    <row r="108" spans="2:30" ht="15" x14ac:dyDescent="0.2">
      <c r="B108" s="6">
        <v>3615475</v>
      </c>
      <c r="C108" s="6" t="s">
        <v>108</v>
      </c>
      <c r="D108" s="7">
        <v>0.15740740740740741</v>
      </c>
      <c r="E108" s="6" t="s">
        <v>19</v>
      </c>
      <c r="F108" s="6">
        <v>16</v>
      </c>
      <c r="G108" s="6">
        <v>47</v>
      </c>
      <c r="H108" s="6" t="s">
        <v>9</v>
      </c>
      <c r="I108" s="8" t="str">
        <f t="shared" si="12"/>
        <v>2018</v>
      </c>
      <c r="J108" s="9" t="str">
        <f t="shared" si="13"/>
        <v>05</v>
      </c>
      <c r="K108" s="9" t="str">
        <f t="shared" si="14"/>
        <v>28</v>
      </c>
      <c r="L108" s="10">
        <v>43248</v>
      </c>
      <c r="V108" s="12">
        <v>43414</v>
      </c>
      <c r="W108" s="6">
        <v>56046</v>
      </c>
      <c r="X108" s="6">
        <v>54086</v>
      </c>
      <c r="Y108" s="6">
        <v>15536</v>
      </c>
      <c r="Z108" s="6">
        <v>22732</v>
      </c>
      <c r="AA108" s="6">
        <v>8646</v>
      </c>
      <c r="AB108" s="8">
        <v>43405</v>
      </c>
      <c r="AD108"/>
    </row>
    <row r="109" spans="2:30" ht="15" x14ac:dyDescent="0.2">
      <c r="B109" s="6">
        <v>3320920</v>
      </c>
      <c r="C109" s="6" t="s">
        <v>109</v>
      </c>
      <c r="D109" s="7">
        <v>0.50805555555555559</v>
      </c>
      <c r="E109" s="6" t="s">
        <v>28</v>
      </c>
      <c r="F109" s="6">
        <v>30</v>
      </c>
      <c r="G109" s="6">
        <v>32</v>
      </c>
      <c r="H109" s="6" t="s">
        <v>9</v>
      </c>
      <c r="I109" s="8" t="str">
        <f t="shared" si="12"/>
        <v>2018</v>
      </c>
      <c r="J109" s="9" t="str">
        <f t="shared" si="13"/>
        <v>04</v>
      </c>
      <c r="K109" s="9" t="str">
        <f t="shared" si="14"/>
        <v>24</v>
      </c>
      <c r="L109" s="10">
        <v>43214</v>
      </c>
      <c r="V109" s="12">
        <v>43415</v>
      </c>
      <c r="W109" s="6">
        <v>59246</v>
      </c>
      <c r="X109" s="6">
        <v>59892</v>
      </c>
      <c r="Y109" s="6">
        <v>8193</v>
      </c>
      <c r="Z109" s="6">
        <v>16000</v>
      </c>
      <c r="AA109" s="6">
        <v>31346</v>
      </c>
      <c r="AB109" s="8">
        <v>43405</v>
      </c>
      <c r="AD109"/>
    </row>
    <row r="110" spans="2:30" ht="15" x14ac:dyDescent="0.2">
      <c r="B110" s="6">
        <v>3287918</v>
      </c>
      <c r="C110" s="6" t="s">
        <v>110</v>
      </c>
      <c r="D110" s="7">
        <v>0.87582175925925931</v>
      </c>
      <c r="E110" s="6" t="s">
        <v>17</v>
      </c>
      <c r="F110" s="6">
        <v>17</v>
      </c>
      <c r="G110" s="6">
        <v>51</v>
      </c>
      <c r="H110" s="6" t="s">
        <v>9</v>
      </c>
      <c r="I110" s="8" t="str">
        <f t="shared" si="12"/>
        <v>2016</v>
      </c>
      <c r="J110" s="9" t="str">
        <f t="shared" si="13"/>
        <v>02</v>
      </c>
      <c r="K110" s="9" t="str">
        <f t="shared" si="14"/>
        <v>23</v>
      </c>
      <c r="L110" s="10">
        <v>42423</v>
      </c>
      <c r="V110" s="12">
        <v>43416</v>
      </c>
      <c r="W110" s="6">
        <v>50405</v>
      </c>
      <c r="X110" s="6">
        <v>61317</v>
      </c>
      <c r="Y110" s="6">
        <v>32493</v>
      </c>
      <c r="Z110" s="6">
        <v>10113</v>
      </c>
      <c r="AA110" s="6">
        <v>22022</v>
      </c>
      <c r="AB110" s="8">
        <v>43405</v>
      </c>
      <c r="AD110"/>
    </row>
    <row r="111" spans="2:30" ht="15" x14ac:dyDescent="0.2">
      <c r="B111" s="6">
        <v>5989475</v>
      </c>
      <c r="C111" s="11">
        <v>43525</v>
      </c>
      <c r="D111" s="7">
        <v>0.51399305555555552</v>
      </c>
      <c r="E111" s="6" t="s">
        <v>20</v>
      </c>
      <c r="F111" s="6">
        <v>14</v>
      </c>
      <c r="G111" s="6">
        <v>14</v>
      </c>
      <c r="H111" s="6" t="s">
        <v>9</v>
      </c>
      <c r="I111" s="8" t="str">
        <f t="shared" si="12"/>
        <v>3525</v>
      </c>
      <c r="J111" s="9" t="str">
        <f t="shared" si="13"/>
        <v>25</v>
      </c>
      <c r="K111" s="9" t="str">
        <f t="shared" si="14"/>
        <v>43</v>
      </c>
      <c r="L111" s="10">
        <v>43525</v>
      </c>
      <c r="V111" s="12">
        <v>43417</v>
      </c>
      <c r="W111" s="6">
        <v>55024</v>
      </c>
      <c r="X111" s="6">
        <v>52817</v>
      </c>
      <c r="Y111" s="6">
        <v>11116</v>
      </c>
      <c r="Z111" s="6">
        <v>21066</v>
      </c>
      <c r="AA111" s="6">
        <v>7188</v>
      </c>
      <c r="AB111" s="8">
        <v>43405</v>
      </c>
      <c r="AD111"/>
    </row>
    <row r="112" spans="2:30" ht="15" x14ac:dyDescent="0.2">
      <c r="B112" s="6">
        <v>3654902</v>
      </c>
      <c r="C112" s="6" t="s">
        <v>111</v>
      </c>
      <c r="D112" s="7">
        <v>0.45505787037037038</v>
      </c>
      <c r="E112" s="6" t="s">
        <v>76</v>
      </c>
      <c r="F112" s="6">
        <v>25</v>
      </c>
      <c r="G112" s="6">
        <v>32</v>
      </c>
      <c r="H112" s="6" t="s">
        <v>9</v>
      </c>
      <c r="I112" s="8" t="str">
        <f t="shared" si="12"/>
        <v>2017</v>
      </c>
      <c r="J112" s="9" t="str">
        <f t="shared" si="13"/>
        <v>02</v>
      </c>
      <c r="K112" s="9" t="str">
        <f t="shared" si="14"/>
        <v>27</v>
      </c>
      <c r="L112" s="10">
        <v>42793</v>
      </c>
      <c r="V112" s="12">
        <v>43418</v>
      </c>
      <c r="W112" s="6">
        <v>51617</v>
      </c>
      <c r="X112" s="6">
        <v>58277</v>
      </c>
      <c r="Y112" s="6">
        <v>27629</v>
      </c>
      <c r="Z112" s="6">
        <v>11034</v>
      </c>
      <c r="AA112" s="6">
        <v>22262</v>
      </c>
      <c r="AB112" s="8">
        <v>43405</v>
      </c>
      <c r="AD112"/>
    </row>
    <row r="113" spans="2:30" ht="15" x14ac:dyDescent="0.2">
      <c r="B113" s="6">
        <v>4456237</v>
      </c>
      <c r="C113" s="11">
        <v>43653</v>
      </c>
      <c r="D113" s="7">
        <v>0.83793981481481483</v>
      </c>
      <c r="E113" s="6" t="s">
        <v>8</v>
      </c>
      <c r="F113" s="6">
        <v>17</v>
      </c>
      <c r="G113" s="6">
        <v>8</v>
      </c>
      <c r="H113" s="6" t="s">
        <v>9</v>
      </c>
      <c r="I113" s="8" t="str">
        <f t="shared" si="12"/>
        <v>3653</v>
      </c>
      <c r="J113" s="9" t="str">
        <f t="shared" si="13"/>
        <v>53</v>
      </c>
      <c r="K113" s="9" t="str">
        <f t="shared" si="14"/>
        <v>43</v>
      </c>
      <c r="L113" s="10">
        <v>43653</v>
      </c>
      <c r="V113" s="12">
        <v>43419</v>
      </c>
      <c r="W113" s="6">
        <v>56426</v>
      </c>
      <c r="X113" s="6">
        <v>56723</v>
      </c>
      <c r="Y113" s="6">
        <v>30329</v>
      </c>
      <c r="Z113" s="6">
        <v>12045</v>
      </c>
      <c r="AA113" s="6">
        <v>36982</v>
      </c>
      <c r="AB113" s="8">
        <v>43405</v>
      </c>
      <c r="AD113"/>
    </row>
    <row r="114" spans="2:30" ht="15" x14ac:dyDescent="0.2">
      <c r="B114" s="6">
        <v>4543058</v>
      </c>
      <c r="C114" s="11">
        <v>42832</v>
      </c>
      <c r="D114" s="7">
        <v>0.9942361111111111</v>
      </c>
      <c r="E114" s="6" t="s">
        <v>27</v>
      </c>
      <c r="F114" s="6">
        <v>14</v>
      </c>
      <c r="G114" s="6">
        <v>28</v>
      </c>
      <c r="H114" s="6" t="s">
        <v>9</v>
      </c>
      <c r="I114" s="8" t="str">
        <f t="shared" si="12"/>
        <v>2832</v>
      </c>
      <c r="J114" s="9" t="str">
        <f t="shared" si="13"/>
        <v>32</v>
      </c>
      <c r="K114" s="9" t="str">
        <f t="shared" si="14"/>
        <v>42</v>
      </c>
      <c r="L114" s="10">
        <v>42832</v>
      </c>
      <c r="V114" s="12">
        <v>43420</v>
      </c>
      <c r="W114" s="6">
        <v>51109</v>
      </c>
      <c r="X114" s="6">
        <v>69286</v>
      </c>
      <c r="Y114" s="6">
        <v>30011</v>
      </c>
      <c r="Z114" s="6">
        <v>32756</v>
      </c>
      <c r="AA114" s="6">
        <v>18362</v>
      </c>
      <c r="AB114" s="8">
        <v>43405</v>
      </c>
      <c r="AD114"/>
    </row>
    <row r="115" spans="2:30" ht="15" x14ac:dyDescent="0.2">
      <c r="B115" s="6">
        <v>3885465</v>
      </c>
      <c r="C115" s="11">
        <v>42864</v>
      </c>
      <c r="D115" s="7">
        <v>0.22633101851851853</v>
      </c>
      <c r="E115" s="6" t="s">
        <v>10</v>
      </c>
      <c r="F115" s="6">
        <v>4</v>
      </c>
      <c r="G115" s="6">
        <v>4</v>
      </c>
      <c r="H115" s="6" t="s">
        <v>9</v>
      </c>
      <c r="I115" s="8" t="str">
        <f t="shared" si="12"/>
        <v>2864</v>
      </c>
      <c r="J115" s="9" t="str">
        <f t="shared" si="13"/>
        <v>64</v>
      </c>
      <c r="K115" s="9" t="str">
        <f t="shared" si="14"/>
        <v>42</v>
      </c>
      <c r="L115" s="10">
        <v>42864</v>
      </c>
      <c r="V115" s="12">
        <v>43421</v>
      </c>
      <c r="W115" s="6">
        <v>57908</v>
      </c>
      <c r="X115" s="6">
        <v>54875</v>
      </c>
      <c r="Y115" s="6">
        <v>23161</v>
      </c>
      <c r="Z115" s="6">
        <v>7317</v>
      </c>
      <c r="AA115" s="6">
        <v>37763</v>
      </c>
      <c r="AB115" s="8">
        <v>43405</v>
      </c>
      <c r="AD115"/>
    </row>
    <row r="116" spans="2:30" ht="15" x14ac:dyDescent="0.2">
      <c r="B116" s="6">
        <v>4141064</v>
      </c>
      <c r="C116" s="6" t="s">
        <v>112</v>
      </c>
      <c r="D116" s="7">
        <v>0.68738425925925928</v>
      </c>
      <c r="E116" s="6" t="s">
        <v>64</v>
      </c>
      <c r="F116" s="6">
        <v>4</v>
      </c>
      <c r="G116" s="6">
        <v>2</v>
      </c>
      <c r="H116" s="6" t="s">
        <v>9</v>
      </c>
      <c r="I116" s="8" t="str">
        <f t="shared" si="12"/>
        <v>2017</v>
      </c>
      <c r="J116" s="9" t="str">
        <f t="shared" si="13"/>
        <v>12</v>
      </c>
      <c r="K116" s="9" t="str">
        <f t="shared" si="14"/>
        <v>30</v>
      </c>
      <c r="L116" s="10">
        <v>43099</v>
      </c>
      <c r="V116" s="12">
        <v>43422</v>
      </c>
      <c r="W116" s="6">
        <v>59494</v>
      </c>
      <c r="X116" s="6">
        <v>60399</v>
      </c>
      <c r="Y116" s="6">
        <v>24618</v>
      </c>
      <c r="Z116" s="6">
        <v>24541</v>
      </c>
      <c r="AA116" s="6">
        <v>16932</v>
      </c>
      <c r="AB116" s="8">
        <v>43405</v>
      </c>
      <c r="AD116"/>
    </row>
    <row r="117" spans="2:30" ht="15" x14ac:dyDescent="0.2">
      <c r="B117" s="6">
        <v>5997748</v>
      </c>
      <c r="C117" s="6" t="s">
        <v>113</v>
      </c>
      <c r="D117" s="7">
        <v>0.92995370370370367</v>
      </c>
      <c r="E117" s="6" t="s">
        <v>24</v>
      </c>
      <c r="F117" s="6">
        <v>14</v>
      </c>
      <c r="G117" s="6">
        <v>86</v>
      </c>
      <c r="H117" s="6" t="s">
        <v>9</v>
      </c>
      <c r="I117" s="8" t="str">
        <f t="shared" si="12"/>
        <v>2014</v>
      </c>
      <c r="J117" s="9" t="str">
        <f t="shared" si="13"/>
        <v>10</v>
      </c>
      <c r="K117" s="9" t="str">
        <f t="shared" si="14"/>
        <v>22</v>
      </c>
      <c r="L117" s="10">
        <v>41934</v>
      </c>
      <c r="V117" s="12">
        <v>43423</v>
      </c>
      <c r="W117" s="6">
        <v>54275</v>
      </c>
      <c r="X117" s="6">
        <v>65300</v>
      </c>
      <c r="Y117" s="6">
        <v>29884</v>
      </c>
      <c r="Z117" s="6">
        <v>14831</v>
      </c>
      <c r="AA117" s="6">
        <v>34045</v>
      </c>
      <c r="AB117" s="8">
        <v>43405</v>
      </c>
      <c r="AD117"/>
    </row>
    <row r="118" spans="2:30" ht="15" x14ac:dyDescent="0.2">
      <c r="B118" s="6">
        <v>5118892</v>
      </c>
      <c r="C118" s="6" t="s">
        <v>114</v>
      </c>
      <c r="D118" s="7">
        <v>0.8482291666666667</v>
      </c>
      <c r="E118" s="6" t="s">
        <v>17</v>
      </c>
      <c r="F118" s="6">
        <v>32</v>
      </c>
      <c r="G118" s="6">
        <v>14</v>
      </c>
      <c r="H118" s="6" t="s">
        <v>9</v>
      </c>
      <c r="I118" s="8" t="str">
        <f t="shared" si="12"/>
        <v>2019</v>
      </c>
      <c r="J118" s="9" t="str">
        <f t="shared" si="13"/>
        <v>01</v>
      </c>
      <c r="K118" s="9" t="str">
        <f t="shared" si="14"/>
        <v>14</v>
      </c>
      <c r="L118" s="10">
        <v>43479</v>
      </c>
      <c r="V118" s="12">
        <v>43424</v>
      </c>
      <c r="W118" s="6">
        <v>57663</v>
      </c>
      <c r="X118" s="6">
        <v>53033</v>
      </c>
      <c r="Y118" s="6">
        <v>19941</v>
      </c>
      <c r="Z118" s="6">
        <v>11689</v>
      </c>
      <c r="AA118" s="6">
        <v>26647</v>
      </c>
      <c r="AB118" s="8">
        <v>43405</v>
      </c>
      <c r="AD118"/>
    </row>
    <row r="119" spans="2:30" ht="15" x14ac:dyDescent="0.2">
      <c r="B119" s="6">
        <v>3366078</v>
      </c>
      <c r="C119" s="6" t="s">
        <v>115</v>
      </c>
      <c r="D119" s="7">
        <v>0.78704861111111113</v>
      </c>
      <c r="E119" s="6" t="s">
        <v>63</v>
      </c>
      <c r="F119" s="6">
        <v>31</v>
      </c>
      <c r="G119" s="6">
        <v>17</v>
      </c>
      <c r="H119" s="6" t="s">
        <v>9</v>
      </c>
      <c r="I119" s="8" t="str">
        <f t="shared" si="12"/>
        <v>2018</v>
      </c>
      <c r="J119" s="9" t="str">
        <f t="shared" si="13"/>
        <v>12</v>
      </c>
      <c r="K119" s="9" t="str">
        <f t="shared" si="14"/>
        <v>31</v>
      </c>
      <c r="L119" s="10">
        <v>43465</v>
      </c>
      <c r="V119" s="12">
        <v>43425</v>
      </c>
      <c r="W119" s="6">
        <v>57607</v>
      </c>
      <c r="X119" s="6">
        <v>66223</v>
      </c>
      <c r="Y119" s="6">
        <v>8769</v>
      </c>
      <c r="Z119" s="6">
        <v>14035</v>
      </c>
      <c r="AA119" s="6">
        <v>12506</v>
      </c>
      <c r="AB119" s="8">
        <v>43405</v>
      </c>
      <c r="AD119"/>
    </row>
    <row r="120" spans="2:30" ht="15" x14ac:dyDescent="0.2">
      <c r="B120" s="6">
        <v>5154315</v>
      </c>
      <c r="C120" s="11">
        <v>42864</v>
      </c>
      <c r="D120" s="7">
        <v>0.17414351851851853</v>
      </c>
      <c r="E120" s="6" t="s">
        <v>63</v>
      </c>
      <c r="F120" s="6">
        <v>7</v>
      </c>
      <c r="G120" s="6">
        <v>57</v>
      </c>
      <c r="H120" s="6" t="s">
        <v>15</v>
      </c>
      <c r="I120" s="8" t="str">
        <f t="shared" si="12"/>
        <v>2864</v>
      </c>
      <c r="J120" s="9" t="str">
        <f t="shared" si="13"/>
        <v>64</v>
      </c>
      <c r="K120" s="9" t="str">
        <f t="shared" si="14"/>
        <v>42</v>
      </c>
      <c r="L120" s="10">
        <v>42864</v>
      </c>
      <c r="V120" s="12">
        <v>43426</v>
      </c>
      <c r="W120" s="6">
        <v>50791</v>
      </c>
      <c r="X120" s="6">
        <v>63299</v>
      </c>
      <c r="Y120" s="6">
        <v>22386</v>
      </c>
      <c r="Z120" s="6">
        <v>5904</v>
      </c>
      <c r="AA120" s="6">
        <v>15744</v>
      </c>
      <c r="AB120" s="8">
        <v>43405</v>
      </c>
      <c r="AD120"/>
    </row>
    <row r="121" spans="2:30" ht="15" x14ac:dyDescent="0.2">
      <c r="B121" s="6">
        <v>5726343</v>
      </c>
      <c r="C121" s="6" t="s">
        <v>116</v>
      </c>
      <c r="D121" s="7">
        <v>5.9756944444444446E-2</v>
      </c>
      <c r="E121" s="6" t="s">
        <v>20</v>
      </c>
      <c r="F121" s="6">
        <v>27</v>
      </c>
      <c r="G121" s="6">
        <v>35</v>
      </c>
      <c r="H121" s="6" t="s">
        <v>9</v>
      </c>
      <c r="I121" s="8" t="str">
        <f t="shared" si="12"/>
        <v>2018</v>
      </c>
      <c r="J121" s="9" t="str">
        <f t="shared" si="13"/>
        <v>10</v>
      </c>
      <c r="K121" s="9" t="str">
        <f t="shared" si="14"/>
        <v>20</v>
      </c>
      <c r="L121" s="10">
        <v>43393</v>
      </c>
      <c r="V121" s="12">
        <v>43427</v>
      </c>
      <c r="W121" s="6">
        <v>58630</v>
      </c>
      <c r="X121" s="6">
        <v>56017</v>
      </c>
      <c r="Y121" s="6">
        <v>22288</v>
      </c>
      <c r="Z121" s="6">
        <v>24471</v>
      </c>
      <c r="AA121" s="6">
        <v>35089</v>
      </c>
      <c r="AB121" s="8">
        <v>43405</v>
      </c>
      <c r="AD121"/>
    </row>
    <row r="122" spans="2:30" ht="15" x14ac:dyDescent="0.2">
      <c r="B122" s="6">
        <v>3840759</v>
      </c>
      <c r="C122" s="11">
        <v>42041</v>
      </c>
      <c r="D122" s="7">
        <v>0.41591435185185183</v>
      </c>
      <c r="E122" s="6" t="s">
        <v>74</v>
      </c>
      <c r="F122" s="6">
        <v>31</v>
      </c>
      <c r="G122" s="6">
        <v>98</v>
      </c>
      <c r="H122" s="6" t="s">
        <v>9</v>
      </c>
      <c r="I122" s="8" t="str">
        <f t="shared" si="12"/>
        <v>2041</v>
      </c>
      <c r="J122" s="9" t="str">
        <f t="shared" si="13"/>
        <v>41</v>
      </c>
      <c r="K122" s="9" t="str">
        <f t="shared" si="14"/>
        <v>42</v>
      </c>
      <c r="L122" s="10">
        <v>42041</v>
      </c>
      <c r="V122" s="12">
        <v>43428</v>
      </c>
      <c r="W122" s="6">
        <v>52042</v>
      </c>
      <c r="X122" s="6">
        <v>55350</v>
      </c>
      <c r="Y122" s="6">
        <v>11922</v>
      </c>
      <c r="Z122" s="6">
        <v>20534</v>
      </c>
      <c r="AA122" s="6">
        <v>17797</v>
      </c>
      <c r="AB122" s="8">
        <v>43405</v>
      </c>
      <c r="AD122"/>
    </row>
    <row r="123" spans="2:30" ht="15" x14ac:dyDescent="0.2">
      <c r="B123" s="6">
        <v>5727596</v>
      </c>
      <c r="C123" s="11">
        <v>43382</v>
      </c>
      <c r="D123" s="7">
        <v>0.75938657407407406</v>
      </c>
      <c r="E123" s="6" t="s">
        <v>14</v>
      </c>
      <c r="F123" s="6">
        <v>13</v>
      </c>
      <c r="G123" s="6">
        <v>41</v>
      </c>
      <c r="H123" s="6" t="s">
        <v>9</v>
      </c>
      <c r="I123" s="8" t="str">
        <f t="shared" si="12"/>
        <v>3382</v>
      </c>
      <c r="J123" s="9" t="str">
        <f t="shared" si="13"/>
        <v>82</v>
      </c>
      <c r="K123" s="9" t="str">
        <f t="shared" si="14"/>
        <v>43</v>
      </c>
      <c r="L123" s="10">
        <v>43382</v>
      </c>
      <c r="V123" s="12">
        <v>43429</v>
      </c>
      <c r="W123" s="6">
        <v>54768</v>
      </c>
      <c r="X123" s="6">
        <v>50937</v>
      </c>
      <c r="Y123" s="6">
        <v>18407</v>
      </c>
      <c r="Z123" s="6">
        <v>9870</v>
      </c>
      <c r="AA123" s="6">
        <v>9112</v>
      </c>
      <c r="AB123" s="8">
        <v>43405</v>
      </c>
      <c r="AD123"/>
    </row>
    <row r="124" spans="2:30" ht="15" x14ac:dyDescent="0.2">
      <c r="B124" s="6">
        <v>5993458</v>
      </c>
      <c r="C124" s="6" t="s">
        <v>115</v>
      </c>
      <c r="D124" s="7">
        <v>0.53318287037037038</v>
      </c>
      <c r="E124" s="6" t="s">
        <v>14</v>
      </c>
      <c r="F124" s="6">
        <v>26</v>
      </c>
      <c r="G124" s="6">
        <v>21</v>
      </c>
      <c r="H124" s="6" t="s">
        <v>9</v>
      </c>
      <c r="I124" s="8" t="str">
        <f t="shared" si="12"/>
        <v>2018</v>
      </c>
      <c r="J124" s="9" t="str">
        <f t="shared" si="13"/>
        <v>12</v>
      </c>
      <c r="K124" s="9" t="str">
        <f t="shared" si="14"/>
        <v>31</v>
      </c>
      <c r="L124" s="10">
        <v>43465</v>
      </c>
      <c r="V124" s="12">
        <v>43430</v>
      </c>
      <c r="W124" s="6">
        <v>52221</v>
      </c>
      <c r="X124" s="6">
        <v>65166</v>
      </c>
      <c r="Y124" s="6">
        <v>14391</v>
      </c>
      <c r="Z124" s="6">
        <v>8412</v>
      </c>
      <c r="AA124" s="6">
        <v>35533</v>
      </c>
      <c r="AB124" s="8">
        <v>43405</v>
      </c>
      <c r="AD124"/>
    </row>
    <row r="125" spans="2:30" ht="15" x14ac:dyDescent="0.2">
      <c r="B125" s="6">
        <v>3804995</v>
      </c>
      <c r="C125" s="11">
        <v>43559</v>
      </c>
      <c r="D125" s="7">
        <v>0.22567129629629629</v>
      </c>
      <c r="E125" s="6" t="s">
        <v>77</v>
      </c>
      <c r="F125" s="6">
        <v>12</v>
      </c>
      <c r="G125" s="6">
        <v>17</v>
      </c>
      <c r="H125" s="6" t="s">
        <v>9</v>
      </c>
      <c r="I125" s="8" t="str">
        <f t="shared" si="12"/>
        <v>3559</v>
      </c>
      <c r="J125" s="9" t="str">
        <f t="shared" si="13"/>
        <v>59</v>
      </c>
      <c r="K125" s="9" t="str">
        <f t="shared" si="14"/>
        <v>43</v>
      </c>
      <c r="L125" s="10">
        <v>43559</v>
      </c>
      <c r="V125" s="12">
        <v>43431</v>
      </c>
      <c r="W125" s="6">
        <v>51945</v>
      </c>
      <c r="X125" s="6">
        <v>62445</v>
      </c>
      <c r="Y125" s="6">
        <v>24982</v>
      </c>
      <c r="Z125" s="6">
        <v>34355</v>
      </c>
      <c r="AA125" s="6">
        <v>37387</v>
      </c>
      <c r="AB125" s="8">
        <v>43405</v>
      </c>
      <c r="AD125"/>
    </row>
    <row r="126" spans="2:30" ht="15" x14ac:dyDescent="0.2">
      <c r="B126" s="6">
        <v>5780363</v>
      </c>
      <c r="C126" s="6" t="s">
        <v>117</v>
      </c>
      <c r="D126" s="7">
        <v>0.47619212962962965</v>
      </c>
      <c r="E126" s="6" t="s">
        <v>20</v>
      </c>
      <c r="F126" s="6">
        <v>9</v>
      </c>
      <c r="G126" s="6">
        <v>316</v>
      </c>
      <c r="H126" s="6" t="s">
        <v>15</v>
      </c>
      <c r="I126" s="8" t="str">
        <f t="shared" si="12"/>
        <v>2014</v>
      </c>
      <c r="J126" s="9" t="str">
        <f t="shared" si="13"/>
        <v>11</v>
      </c>
      <c r="K126" s="9" t="str">
        <f t="shared" si="14"/>
        <v>19</v>
      </c>
      <c r="L126" s="10">
        <v>41962</v>
      </c>
      <c r="V126" s="12">
        <v>43432</v>
      </c>
      <c r="W126" s="6">
        <v>56654</v>
      </c>
      <c r="X126" s="6">
        <v>61406</v>
      </c>
      <c r="Y126" s="6">
        <v>8456</v>
      </c>
      <c r="Z126" s="6">
        <v>20942</v>
      </c>
      <c r="AA126" s="6">
        <v>31839</v>
      </c>
      <c r="AB126" s="8">
        <v>43405</v>
      </c>
      <c r="AD126"/>
    </row>
    <row r="127" spans="2:30" ht="15" x14ac:dyDescent="0.2">
      <c r="B127" s="6">
        <v>5206646</v>
      </c>
      <c r="C127" s="6" t="s">
        <v>118</v>
      </c>
      <c r="D127" s="7">
        <v>0.90513888888888894</v>
      </c>
      <c r="E127" s="6" t="s">
        <v>68</v>
      </c>
      <c r="F127" s="6">
        <v>14</v>
      </c>
      <c r="G127" s="6">
        <v>47</v>
      </c>
      <c r="H127" s="6" t="s">
        <v>9</v>
      </c>
      <c r="I127" s="8" t="str">
        <f t="shared" si="12"/>
        <v>2016</v>
      </c>
      <c r="J127" s="9" t="str">
        <f t="shared" si="13"/>
        <v>03</v>
      </c>
      <c r="K127" s="9" t="str">
        <f t="shared" si="14"/>
        <v>18</v>
      </c>
      <c r="L127" s="10">
        <v>42447</v>
      </c>
      <c r="V127" s="12">
        <v>43433</v>
      </c>
      <c r="W127" s="6">
        <v>53498</v>
      </c>
      <c r="X127" s="6">
        <v>54191</v>
      </c>
      <c r="Y127" s="6">
        <v>15441</v>
      </c>
      <c r="Z127" s="6">
        <v>9409</v>
      </c>
      <c r="AA127" s="6">
        <v>35824</v>
      </c>
      <c r="AB127" s="8">
        <v>43405</v>
      </c>
      <c r="AD127"/>
    </row>
    <row r="128" spans="2:30" ht="15" x14ac:dyDescent="0.2">
      <c r="B128" s="6">
        <v>3387281</v>
      </c>
      <c r="C128" s="6" t="s">
        <v>119</v>
      </c>
      <c r="D128" s="7">
        <v>3.8969907407407404E-2</v>
      </c>
      <c r="E128" s="6" t="s">
        <v>43</v>
      </c>
      <c r="F128" s="6">
        <v>19</v>
      </c>
      <c r="G128" s="6">
        <v>57</v>
      </c>
      <c r="H128" s="6" t="s">
        <v>9</v>
      </c>
      <c r="I128" s="8" t="str">
        <f t="shared" si="12"/>
        <v>2016</v>
      </c>
      <c r="J128" s="9" t="str">
        <f t="shared" si="13"/>
        <v>04</v>
      </c>
      <c r="K128" s="9" t="str">
        <f t="shared" si="14"/>
        <v>15</v>
      </c>
      <c r="L128" s="10">
        <v>42475</v>
      </c>
      <c r="V128" s="12">
        <v>43434</v>
      </c>
      <c r="W128" s="6">
        <v>57606</v>
      </c>
      <c r="X128" s="6">
        <v>51622</v>
      </c>
      <c r="Y128" s="6">
        <v>24144</v>
      </c>
      <c r="Z128" s="6">
        <v>16748</v>
      </c>
      <c r="AA128" s="6">
        <v>25087</v>
      </c>
      <c r="AB128" s="8">
        <v>43405</v>
      </c>
      <c r="AD128"/>
    </row>
    <row r="129" spans="2:30" ht="15" x14ac:dyDescent="0.2">
      <c r="B129" s="6">
        <v>3362396</v>
      </c>
      <c r="C129" s="11">
        <v>43382</v>
      </c>
      <c r="D129" s="7">
        <v>0.46604166666666669</v>
      </c>
      <c r="E129" s="6" t="s">
        <v>39</v>
      </c>
      <c r="F129" s="6">
        <v>23</v>
      </c>
      <c r="G129" s="6">
        <v>12</v>
      </c>
      <c r="H129" s="6" t="s">
        <v>9</v>
      </c>
      <c r="I129" s="8" t="str">
        <f t="shared" si="12"/>
        <v>3382</v>
      </c>
      <c r="J129" s="9" t="str">
        <f t="shared" si="13"/>
        <v>82</v>
      </c>
      <c r="K129" s="9" t="str">
        <f t="shared" si="14"/>
        <v>43</v>
      </c>
      <c r="L129" s="10">
        <v>43382</v>
      </c>
      <c r="V129" s="11">
        <v>43435</v>
      </c>
      <c r="W129" s="6">
        <v>58409</v>
      </c>
      <c r="X129" s="6">
        <v>64781</v>
      </c>
      <c r="Y129" s="6">
        <v>34642</v>
      </c>
      <c r="Z129" s="6">
        <v>26121</v>
      </c>
      <c r="AA129" s="6">
        <v>28862</v>
      </c>
      <c r="AB129" s="8">
        <v>43435</v>
      </c>
      <c r="AD129"/>
    </row>
    <row r="130" spans="2:30" ht="15" x14ac:dyDescent="0.2">
      <c r="B130" s="6">
        <v>3949349</v>
      </c>
      <c r="C130" s="11">
        <v>43291</v>
      </c>
      <c r="D130" s="7">
        <v>0.25104166666666666</v>
      </c>
      <c r="E130" s="6" t="s">
        <v>36</v>
      </c>
      <c r="F130" s="6">
        <v>24</v>
      </c>
      <c r="G130" s="6">
        <v>15</v>
      </c>
      <c r="H130" s="6" t="s">
        <v>9</v>
      </c>
      <c r="I130" s="8" t="str">
        <f t="shared" si="12"/>
        <v>3291</v>
      </c>
      <c r="J130" s="9" t="str">
        <f t="shared" si="13"/>
        <v>91</v>
      </c>
      <c r="K130" s="9" t="str">
        <f t="shared" si="14"/>
        <v>43</v>
      </c>
      <c r="L130" s="10">
        <v>43291</v>
      </c>
      <c r="V130" s="11">
        <v>43436</v>
      </c>
      <c r="W130" s="6">
        <v>58288</v>
      </c>
      <c r="X130" s="6">
        <v>68484</v>
      </c>
      <c r="Y130" s="6">
        <v>10616</v>
      </c>
      <c r="Z130" s="6">
        <v>25640</v>
      </c>
      <c r="AA130" s="6">
        <v>19537</v>
      </c>
      <c r="AB130" s="8">
        <v>43435</v>
      </c>
      <c r="AD130"/>
    </row>
    <row r="131" spans="2:30" ht="15" x14ac:dyDescent="0.2">
      <c r="B131" s="6">
        <v>3200249</v>
      </c>
      <c r="C131" s="11">
        <v>42222</v>
      </c>
      <c r="D131" s="7">
        <v>0.73406249999999995</v>
      </c>
      <c r="E131" s="6" t="s">
        <v>60</v>
      </c>
      <c r="F131" s="6">
        <v>0</v>
      </c>
      <c r="G131" s="6">
        <v>0</v>
      </c>
      <c r="H131" s="6" t="s">
        <v>9</v>
      </c>
      <c r="I131" s="8" t="str">
        <f t="shared" si="12"/>
        <v>2222</v>
      </c>
      <c r="J131" s="9" t="str">
        <f t="shared" si="13"/>
        <v>22</v>
      </c>
      <c r="K131" s="9" t="str">
        <f t="shared" si="14"/>
        <v>42</v>
      </c>
      <c r="L131" s="10">
        <v>42222</v>
      </c>
      <c r="V131" s="11">
        <v>43437</v>
      </c>
      <c r="W131" s="6">
        <v>56643</v>
      </c>
      <c r="X131" s="6">
        <v>51267</v>
      </c>
      <c r="Y131" s="6">
        <v>27036</v>
      </c>
      <c r="Z131" s="6">
        <v>24558</v>
      </c>
      <c r="AA131" s="6">
        <v>36951</v>
      </c>
      <c r="AB131" s="8">
        <v>43435</v>
      </c>
      <c r="AD131"/>
    </row>
    <row r="132" spans="2:30" ht="15" x14ac:dyDescent="0.2">
      <c r="B132" s="6">
        <v>5218895</v>
      </c>
      <c r="C132" s="6" t="s">
        <v>120</v>
      </c>
      <c r="D132" s="7">
        <v>0.64866898148148144</v>
      </c>
      <c r="E132" s="6" t="s">
        <v>8</v>
      </c>
      <c r="F132" s="6">
        <v>20</v>
      </c>
      <c r="G132" s="6">
        <v>42</v>
      </c>
      <c r="H132" s="6" t="s">
        <v>9</v>
      </c>
      <c r="I132" s="8" t="str">
        <f t="shared" si="12"/>
        <v>2017</v>
      </c>
      <c r="J132" s="9" t="str">
        <f t="shared" si="13"/>
        <v>12</v>
      </c>
      <c r="K132" s="9" t="str">
        <f t="shared" si="14"/>
        <v>26</v>
      </c>
      <c r="L132" s="10">
        <v>43095</v>
      </c>
      <c r="V132" s="11">
        <v>43438</v>
      </c>
      <c r="W132" s="6">
        <v>55894</v>
      </c>
      <c r="X132" s="6">
        <v>64331</v>
      </c>
      <c r="Y132" s="6">
        <v>7883</v>
      </c>
      <c r="Z132" s="6">
        <v>11698</v>
      </c>
      <c r="AA132" s="6">
        <v>19457</v>
      </c>
      <c r="AB132" s="8">
        <v>43435</v>
      </c>
      <c r="AD132"/>
    </row>
    <row r="133" spans="2:30" ht="15" x14ac:dyDescent="0.2">
      <c r="B133" s="6">
        <v>3630706</v>
      </c>
      <c r="C133" s="6" t="s">
        <v>121</v>
      </c>
      <c r="D133" s="7">
        <v>0.83369212962962957</v>
      </c>
      <c r="E133" s="6" t="s">
        <v>98</v>
      </c>
      <c r="F133" s="6">
        <v>32</v>
      </c>
      <c r="G133" s="6">
        <v>49</v>
      </c>
      <c r="H133" s="6" t="s">
        <v>9</v>
      </c>
      <c r="I133" s="8" t="str">
        <f t="shared" si="12"/>
        <v>2017</v>
      </c>
      <c r="J133" s="9" t="str">
        <f t="shared" si="13"/>
        <v>06</v>
      </c>
      <c r="K133" s="9" t="str">
        <f t="shared" si="14"/>
        <v>23</v>
      </c>
      <c r="L133" s="10">
        <v>42909</v>
      </c>
      <c r="V133" s="11">
        <v>43439</v>
      </c>
      <c r="W133" s="6">
        <v>51816</v>
      </c>
      <c r="X133" s="6">
        <v>66151</v>
      </c>
      <c r="Y133" s="6">
        <v>20140</v>
      </c>
      <c r="Z133" s="6">
        <v>26136</v>
      </c>
      <c r="AA133" s="6">
        <v>17150</v>
      </c>
      <c r="AB133" s="8">
        <v>43435</v>
      </c>
      <c r="AD133"/>
    </row>
    <row r="134" spans="2:30" ht="15" x14ac:dyDescent="0.2">
      <c r="B134" s="6">
        <v>4727958</v>
      </c>
      <c r="C134" s="11">
        <v>43224</v>
      </c>
      <c r="D134" s="7">
        <v>0.29636574074074074</v>
      </c>
      <c r="E134" s="6" t="s">
        <v>72</v>
      </c>
      <c r="F134" s="6">
        <v>19</v>
      </c>
      <c r="G134" s="6">
        <v>23</v>
      </c>
      <c r="H134" s="6" t="s">
        <v>9</v>
      </c>
      <c r="I134" s="8" t="str">
        <f t="shared" si="12"/>
        <v>3224</v>
      </c>
      <c r="J134" s="9" t="str">
        <f t="shared" si="13"/>
        <v>24</v>
      </c>
      <c r="K134" s="9" t="str">
        <f t="shared" si="14"/>
        <v>43</v>
      </c>
      <c r="L134" s="10">
        <v>43224</v>
      </c>
      <c r="V134" s="11">
        <v>43440</v>
      </c>
      <c r="W134" s="6">
        <v>56425</v>
      </c>
      <c r="X134" s="6">
        <v>59698</v>
      </c>
      <c r="Y134" s="6">
        <v>13835</v>
      </c>
      <c r="Z134" s="6">
        <v>33311</v>
      </c>
      <c r="AA134" s="6">
        <v>31994</v>
      </c>
      <c r="AB134" s="8">
        <v>43435</v>
      </c>
      <c r="AD134"/>
    </row>
    <row r="135" spans="2:30" ht="15" x14ac:dyDescent="0.2">
      <c r="B135" s="6">
        <v>5402273</v>
      </c>
      <c r="C135" s="6" t="s">
        <v>122</v>
      </c>
      <c r="D135" s="7">
        <v>0.49153935185185182</v>
      </c>
      <c r="E135" s="6" t="s">
        <v>23</v>
      </c>
      <c r="F135" s="6">
        <v>32</v>
      </c>
      <c r="G135" s="6">
        <v>36</v>
      </c>
      <c r="H135" s="6" t="s">
        <v>9</v>
      </c>
      <c r="I135" s="8" t="str">
        <f t="shared" si="12"/>
        <v>2017</v>
      </c>
      <c r="J135" s="9" t="str">
        <f t="shared" si="13"/>
        <v>02</v>
      </c>
      <c r="K135" s="9" t="str">
        <f t="shared" si="14"/>
        <v>15</v>
      </c>
      <c r="L135" s="10">
        <v>42781</v>
      </c>
      <c r="V135" s="11">
        <v>43441</v>
      </c>
      <c r="W135" s="6">
        <v>58945</v>
      </c>
      <c r="X135" s="6">
        <v>50388</v>
      </c>
      <c r="Y135" s="6">
        <v>21764</v>
      </c>
      <c r="Z135" s="6">
        <v>13320</v>
      </c>
      <c r="AA135" s="6">
        <v>36577</v>
      </c>
      <c r="AB135" s="8">
        <v>43435</v>
      </c>
      <c r="AD135"/>
    </row>
    <row r="136" spans="2:30" ht="15" x14ac:dyDescent="0.2">
      <c r="B136" s="6">
        <v>5486422</v>
      </c>
      <c r="C136" s="11">
        <v>42561</v>
      </c>
      <c r="D136" s="7">
        <v>5.7442129629629628E-2</v>
      </c>
      <c r="E136" s="6" t="s">
        <v>19</v>
      </c>
      <c r="F136" s="6">
        <v>31</v>
      </c>
      <c r="G136" s="6">
        <v>56</v>
      </c>
      <c r="H136" s="6" t="s">
        <v>9</v>
      </c>
      <c r="I136" s="8" t="str">
        <f t="shared" si="12"/>
        <v>2561</v>
      </c>
      <c r="J136" s="9" t="str">
        <f t="shared" si="13"/>
        <v>61</v>
      </c>
      <c r="K136" s="9" t="str">
        <f t="shared" si="14"/>
        <v>42</v>
      </c>
      <c r="L136" s="10">
        <v>42561</v>
      </c>
      <c r="V136" s="11">
        <v>43442</v>
      </c>
      <c r="W136" s="6">
        <v>52858</v>
      </c>
      <c r="X136" s="6">
        <v>68132</v>
      </c>
      <c r="Y136" s="6">
        <v>12769</v>
      </c>
      <c r="Z136" s="6">
        <v>13665</v>
      </c>
      <c r="AA136" s="6">
        <v>7389</v>
      </c>
      <c r="AB136" s="8">
        <v>43435</v>
      </c>
      <c r="AD136"/>
    </row>
    <row r="137" spans="2:30" ht="15" x14ac:dyDescent="0.2">
      <c r="B137" s="6">
        <v>5037548</v>
      </c>
      <c r="C137" s="6" t="s">
        <v>123</v>
      </c>
      <c r="D137" s="7">
        <v>0.5143981481481481</v>
      </c>
      <c r="E137" s="6" t="s">
        <v>43</v>
      </c>
      <c r="F137" s="6">
        <v>4</v>
      </c>
      <c r="G137" s="6">
        <v>1</v>
      </c>
      <c r="H137" s="6" t="s">
        <v>9</v>
      </c>
      <c r="I137" s="8" t="str">
        <f t="shared" si="12"/>
        <v>2018</v>
      </c>
      <c r="J137" s="9" t="str">
        <f t="shared" si="13"/>
        <v>03</v>
      </c>
      <c r="K137" s="9" t="str">
        <f t="shared" si="14"/>
        <v>20</v>
      </c>
      <c r="L137" s="10">
        <v>43179</v>
      </c>
      <c r="V137" s="11">
        <v>43443</v>
      </c>
      <c r="W137" s="6">
        <v>56892</v>
      </c>
      <c r="X137" s="6">
        <v>51128</v>
      </c>
      <c r="Y137" s="6">
        <v>11514</v>
      </c>
      <c r="Z137" s="6">
        <v>8595</v>
      </c>
      <c r="AA137" s="6">
        <v>14206</v>
      </c>
      <c r="AB137" s="8">
        <v>43435</v>
      </c>
      <c r="AD137"/>
    </row>
    <row r="138" spans="2:30" ht="15" x14ac:dyDescent="0.2">
      <c r="B138" s="6">
        <v>3337759</v>
      </c>
      <c r="C138" s="6" t="s">
        <v>124</v>
      </c>
      <c r="D138" s="7">
        <v>0.70445601851851847</v>
      </c>
      <c r="E138" s="6" t="s">
        <v>39</v>
      </c>
      <c r="F138" s="6">
        <v>25</v>
      </c>
      <c r="G138" s="6">
        <v>16</v>
      </c>
      <c r="H138" s="6" t="s">
        <v>9</v>
      </c>
      <c r="I138" s="8" t="str">
        <f t="shared" si="12"/>
        <v>2018</v>
      </c>
      <c r="J138" s="9" t="str">
        <f t="shared" si="13"/>
        <v>12</v>
      </c>
      <c r="K138" s="9" t="str">
        <f t="shared" si="14"/>
        <v>21</v>
      </c>
      <c r="L138" s="10">
        <v>43455</v>
      </c>
      <c r="V138" s="12">
        <v>43444</v>
      </c>
      <c r="W138" s="6">
        <v>52188</v>
      </c>
      <c r="X138" s="6">
        <v>55149</v>
      </c>
      <c r="Y138" s="6">
        <v>25572</v>
      </c>
      <c r="Z138" s="6">
        <v>12281</v>
      </c>
      <c r="AA138" s="6">
        <v>32272</v>
      </c>
      <c r="AB138" s="8">
        <v>43435</v>
      </c>
      <c r="AD138"/>
    </row>
    <row r="139" spans="2:30" ht="15" x14ac:dyDescent="0.2">
      <c r="B139" s="6">
        <v>5478571</v>
      </c>
      <c r="C139" s="11">
        <v>42432</v>
      </c>
      <c r="D139" s="7">
        <v>1.2152777777777778E-3</v>
      </c>
      <c r="E139" s="6" t="s">
        <v>25</v>
      </c>
      <c r="F139" s="6">
        <v>32</v>
      </c>
      <c r="G139" s="6">
        <v>97</v>
      </c>
      <c r="H139" s="6" t="s">
        <v>9</v>
      </c>
      <c r="I139" s="8" t="str">
        <f t="shared" si="12"/>
        <v>2432</v>
      </c>
      <c r="J139" s="9" t="str">
        <f t="shared" si="13"/>
        <v>32</v>
      </c>
      <c r="K139" s="9" t="str">
        <f t="shared" si="14"/>
        <v>42</v>
      </c>
      <c r="L139" s="10">
        <v>42432</v>
      </c>
      <c r="V139" s="12">
        <v>43445</v>
      </c>
      <c r="W139" s="6">
        <v>53586</v>
      </c>
      <c r="X139" s="6">
        <v>66500</v>
      </c>
      <c r="Y139" s="6">
        <v>31522</v>
      </c>
      <c r="Z139" s="6">
        <v>25438</v>
      </c>
      <c r="AA139" s="6">
        <v>14617</v>
      </c>
      <c r="AB139" s="8">
        <v>43435</v>
      </c>
      <c r="AD139"/>
    </row>
    <row r="140" spans="2:30" ht="15" x14ac:dyDescent="0.2">
      <c r="B140" s="6">
        <v>3886786</v>
      </c>
      <c r="C140" s="6" t="s">
        <v>125</v>
      </c>
      <c r="D140" s="7">
        <v>0.16461805555555556</v>
      </c>
      <c r="E140" s="6" t="s">
        <v>39</v>
      </c>
      <c r="F140" s="6">
        <v>21</v>
      </c>
      <c r="G140" s="6">
        <v>56</v>
      </c>
      <c r="H140" s="6" t="s">
        <v>9</v>
      </c>
      <c r="I140" s="8" t="str">
        <f t="shared" si="12"/>
        <v>2017</v>
      </c>
      <c r="J140" s="9" t="str">
        <f t="shared" si="13"/>
        <v>02</v>
      </c>
      <c r="K140" s="9" t="str">
        <f t="shared" si="14"/>
        <v>25</v>
      </c>
      <c r="L140" s="10">
        <v>42791</v>
      </c>
      <c r="V140" s="12">
        <v>43446</v>
      </c>
      <c r="W140" s="6">
        <v>52341</v>
      </c>
      <c r="X140" s="6">
        <v>52417</v>
      </c>
      <c r="Y140" s="6">
        <v>9364</v>
      </c>
      <c r="Z140" s="6">
        <v>30120</v>
      </c>
      <c r="AA140" s="6">
        <v>31064</v>
      </c>
      <c r="AB140" s="8">
        <v>43435</v>
      </c>
      <c r="AD140"/>
    </row>
    <row r="141" spans="2:30" ht="15" x14ac:dyDescent="0.2">
      <c r="B141" s="6">
        <v>5776380</v>
      </c>
      <c r="C141" s="6" t="s">
        <v>126</v>
      </c>
      <c r="D141" s="7">
        <v>0.98378472222222224</v>
      </c>
      <c r="E141" s="6" t="s">
        <v>70</v>
      </c>
      <c r="F141" s="6">
        <v>16</v>
      </c>
      <c r="G141" s="6">
        <v>134</v>
      </c>
      <c r="H141" s="6" t="s">
        <v>15</v>
      </c>
      <c r="I141" s="8" t="str">
        <f t="shared" si="12"/>
        <v>2015</v>
      </c>
      <c r="J141" s="9" t="str">
        <f t="shared" si="13"/>
        <v>07</v>
      </c>
      <c r="K141" s="9" t="str">
        <f t="shared" si="14"/>
        <v>19</v>
      </c>
      <c r="L141" s="10">
        <v>42204</v>
      </c>
      <c r="V141" s="12">
        <v>43447</v>
      </c>
      <c r="W141" s="6">
        <v>55388</v>
      </c>
      <c r="X141" s="6">
        <v>63419</v>
      </c>
      <c r="Y141" s="6">
        <v>29019</v>
      </c>
      <c r="Z141" s="6">
        <v>18073</v>
      </c>
      <c r="AA141" s="6">
        <v>11396</v>
      </c>
      <c r="AB141" s="8">
        <v>43435</v>
      </c>
      <c r="AD141"/>
    </row>
    <row r="142" spans="2:30" ht="15" x14ac:dyDescent="0.2">
      <c r="B142" s="6">
        <v>4190015</v>
      </c>
      <c r="C142" s="12">
        <v>42349</v>
      </c>
      <c r="D142" s="7">
        <v>0.88124999999999998</v>
      </c>
      <c r="E142" s="6" t="s">
        <v>14</v>
      </c>
      <c r="F142" s="6">
        <v>14</v>
      </c>
      <c r="G142" s="6">
        <v>69</v>
      </c>
      <c r="H142" s="6" t="s">
        <v>9</v>
      </c>
      <c r="I142" s="8" t="str">
        <f t="shared" si="12"/>
        <v>2349</v>
      </c>
      <c r="J142" s="9" t="str">
        <f t="shared" si="13"/>
        <v>49</v>
      </c>
      <c r="K142" s="9" t="str">
        <f t="shared" si="14"/>
        <v>42</v>
      </c>
      <c r="L142" s="10">
        <v>42349</v>
      </c>
      <c r="V142" s="12">
        <v>43448</v>
      </c>
      <c r="W142" s="6">
        <v>50032</v>
      </c>
      <c r="X142" s="6">
        <v>61750</v>
      </c>
      <c r="Y142" s="6">
        <v>18577</v>
      </c>
      <c r="Z142" s="6">
        <v>26741</v>
      </c>
      <c r="AA142" s="6">
        <v>10814</v>
      </c>
      <c r="AB142" s="8">
        <v>43435</v>
      </c>
      <c r="AD142"/>
    </row>
    <row r="143" spans="2:30" ht="15" x14ac:dyDescent="0.2">
      <c r="B143" s="6">
        <v>3261521</v>
      </c>
      <c r="C143" s="6" t="s">
        <v>127</v>
      </c>
      <c r="D143" s="7">
        <v>0.23521990740740742</v>
      </c>
      <c r="E143" s="6" t="s">
        <v>24</v>
      </c>
      <c r="F143" s="6">
        <v>29</v>
      </c>
      <c r="G143" s="6">
        <v>31</v>
      </c>
      <c r="H143" s="6" t="s">
        <v>9</v>
      </c>
      <c r="I143" s="8" t="str">
        <f t="shared" si="12"/>
        <v>2018</v>
      </c>
      <c r="J143" s="9" t="str">
        <f t="shared" si="13"/>
        <v>11</v>
      </c>
      <c r="K143" s="9" t="str">
        <f t="shared" si="14"/>
        <v>24</v>
      </c>
      <c r="L143" s="10">
        <v>43428</v>
      </c>
      <c r="V143" s="12">
        <v>43449</v>
      </c>
      <c r="W143" s="6">
        <v>56582</v>
      </c>
      <c r="X143" s="6">
        <v>67316</v>
      </c>
      <c r="Y143" s="6">
        <v>17071</v>
      </c>
      <c r="Z143" s="6">
        <v>32449</v>
      </c>
      <c r="AA143" s="6">
        <v>39391</v>
      </c>
      <c r="AB143" s="8">
        <v>43435</v>
      </c>
      <c r="AD143"/>
    </row>
    <row r="144" spans="2:30" ht="15" x14ac:dyDescent="0.2">
      <c r="B144" s="6">
        <v>3541070</v>
      </c>
      <c r="C144" s="11">
        <v>43531</v>
      </c>
      <c r="D144" s="7">
        <v>0.93731481481481482</v>
      </c>
      <c r="E144" s="6" t="s">
        <v>76</v>
      </c>
      <c r="F144" s="6">
        <v>9</v>
      </c>
      <c r="G144" s="6">
        <v>6</v>
      </c>
      <c r="H144" s="6" t="s">
        <v>9</v>
      </c>
      <c r="I144" s="8" t="str">
        <f t="shared" ref="I144:I207" si="15">RIGHT(C144,4)</f>
        <v>3531</v>
      </c>
      <c r="J144" s="9" t="str">
        <f t="shared" ref="J144:J207" si="16">MID(C144,4,2)</f>
        <v>31</v>
      </c>
      <c r="K144" s="9" t="str">
        <f t="shared" ref="K144:K207" si="17">LEFT(C144,2)</f>
        <v>43</v>
      </c>
      <c r="L144" s="10">
        <v>43531</v>
      </c>
      <c r="V144" s="12">
        <v>43450</v>
      </c>
      <c r="W144" s="6">
        <v>58210</v>
      </c>
      <c r="X144" s="6">
        <v>69261</v>
      </c>
      <c r="Y144" s="6">
        <v>22520</v>
      </c>
      <c r="Z144" s="6">
        <v>27206</v>
      </c>
      <c r="AA144" s="6">
        <v>39316</v>
      </c>
      <c r="AB144" s="8">
        <v>43435</v>
      </c>
      <c r="AD144"/>
    </row>
    <row r="145" spans="2:30" ht="15" x14ac:dyDescent="0.2">
      <c r="B145" s="6">
        <v>5722152</v>
      </c>
      <c r="C145" s="6" t="s">
        <v>128</v>
      </c>
      <c r="D145" s="7">
        <v>0.86716435185185181</v>
      </c>
      <c r="E145" s="6" t="s">
        <v>25</v>
      </c>
      <c r="F145" s="6">
        <v>25</v>
      </c>
      <c r="G145" s="6">
        <v>34</v>
      </c>
      <c r="H145" s="6" t="s">
        <v>9</v>
      </c>
      <c r="I145" s="8" t="str">
        <f t="shared" si="15"/>
        <v>2017</v>
      </c>
      <c r="J145" s="9" t="str">
        <f t="shared" si="16"/>
        <v>01</v>
      </c>
      <c r="K145" s="9" t="str">
        <f t="shared" si="17"/>
        <v>31</v>
      </c>
      <c r="L145" s="10">
        <v>42766</v>
      </c>
      <c r="V145" s="12">
        <v>43451</v>
      </c>
      <c r="W145" s="6">
        <v>58069</v>
      </c>
      <c r="X145" s="6">
        <v>65408</v>
      </c>
      <c r="Y145" s="6">
        <v>31064</v>
      </c>
      <c r="Z145" s="6">
        <v>27599</v>
      </c>
      <c r="AA145" s="6">
        <v>31244</v>
      </c>
      <c r="AB145" s="8">
        <v>43435</v>
      </c>
      <c r="AD145"/>
    </row>
    <row r="146" spans="2:30" ht="15" x14ac:dyDescent="0.2">
      <c r="B146" s="6">
        <v>5432383</v>
      </c>
      <c r="C146" s="6" t="s">
        <v>129</v>
      </c>
      <c r="D146" s="7">
        <v>0.40273148148148147</v>
      </c>
      <c r="E146" s="6" t="s">
        <v>19</v>
      </c>
      <c r="F146" s="6">
        <v>18</v>
      </c>
      <c r="G146" s="6">
        <v>114</v>
      </c>
      <c r="H146" s="6" t="s">
        <v>15</v>
      </c>
      <c r="I146" s="8" t="str">
        <f t="shared" si="15"/>
        <v>2015</v>
      </c>
      <c r="J146" s="9" t="str">
        <f t="shared" si="16"/>
        <v>02</v>
      </c>
      <c r="K146" s="9" t="str">
        <f t="shared" si="17"/>
        <v>25</v>
      </c>
      <c r="L146" s="10">
        <v>42060</v>
      </c>
      <c r="V146" s="12">
        <v>43452</v>
      </c>
      <c r="W146" s="6">
        <v>51564</v>
      </c>
      <c r="X146" s="6">
        <v>53824</v>
      </c>
      <c r="Y146" s="6">
        <v>29231</v>
      </c>
      <c r="Z146" s="6">
        <v>33447</v>
      </c>
      <c r="AA146" s="6">
        <v>36440</v>
      </c>
      <c r="AB146" s="8">
        <v>43435</v>
      </c>
      <c r="AD146"/>
    </row>
    <row r="147" spans="2:30" ht="15" x14ac:dyDescent="0.2">
      <c r="B147" s="6">
        <v>5521756</v>
      </c>
      <c r="C147" s="6" t="s">
        <v>130</v>
      </c>
      <c r="D147" s="7">
        <v>1.4212962962962964E-2</v>
      </c>
      <c r="E147" s="6" t="s">
        <v>63</v>
      </c>
      <c r="F147" s="6">
        <v>9</v>
      </c>
      <c r="G147" s="6">
        <v>3</v>
      </c>
      <c r="H147" s="6" t="s">
        <v>9</v>
      </c>
      <c r="I147" s="8" t="str">
        <f t="shared" si="15"/>
        <v>2019</v>
      </c>
      <c r="J147" s="9" t="str">
        <f t="shared" si="16"/>
        <v>08</v>
      </c>
      <c r="K147" s="9" t="str">
        <f t="shared" si="17"/>
        <v>26</v>
      </c>
      <c r="L147" s="10">
        <v>43703</v>
      </c>
      <c r="V147" s="12">
        <v>43453</v>
      </c>
      <c r="W147" s="6">
        <v>56489</v>
      </c>
      <c r="X147" s="6">
        <v>65219</v>
      </c>
      <c r="Y147" s="6">
        <v>31156</v>
      </c>
      <c r="Z147" s="6">
        <v>12958</v>
      </c>
      <c r="AA147" s="6">
        <v>11965</v>
      </c>
      <c r="AB147" s="8">
        <v>43435</v>
      </c>
      <c r="AD147"/>
    </row>
    <row r="148" spans="2:30" ht="15" x14ac:dyDescent="0.2">
      <c r="B148" s="6">
        <v>4980587</v>
      </c>
      <c r="C148" s="6" t="s">
        <v>131</v>
      </c>
      <c r="D148" s="7">
        <v>0.12107638888888889</v>
      </c>
      <c r="E148" s="6" t="s">
        <v>12</v>
      </c>
      <c r="F148" s="6">
        <v>8</v>
      </c>
      <c r="G148" s="6">
        <v>16</v>
      </c>
      <c r="H148" s="6" t="s">
        <v>9</v>
      </c>
      <c r="I148" s="8" t="str">
        <f t="shared" si="15"/>
        <v>2018</v>
      </c>
      <c r="J148" s="9" t="str">
        <f t="shared" si="16"/>
        <v>12</v>
      </c>
      <c r="K148" s="9" t="str">
        <f t="shared" si="17"/>
        <v>28</v>
      </c>
      <c r="L148" s="10">
        <v>43462</v>
      </c>
      <c r="V148" s="12">
        <v>43454</v>
      </c>
      <c r="W148" s="6">
        <v>50043</v>
      </c>
      <c r="X148" s="6">
        <v>50771</v>
      </c>
      <c r="Y148" s="6">
        <v>17993</v>
      </c>
      <c r="Z148" s="6">
        <v>28711</v>
      </c>
      <c r="AA148" s="6">
        <v>22336</v>
      </c>
      <c r="AB148" s="8">
        <v>43435</v>
      </c>
      <c r="AD148"/>
    </row>
    <row r="149" spans="2:30" ht="15" x14ac:dyDescent="0.2">
      <c r="B149" s="6">
        <v>5120695</v>
      </c>
      <c r="C149" s="11">
        <v>41891</v>
      </c>
      <c r="D149" s="7">
        <v>0.29354166666666665</v>
      </c>
      <c r="E149" s="6" t="s">
        <v>38</v>
      </c>
      <c r="F149" s="6">
        <v>13</v>
      </c>
      <c r="G149" s="6">
        <v>78</v>
      </c>
      <c r="H149" s="6" t="s">
        <v>9</v>
      </c>
      <c r="I149" s="8" t="str">
        <f t="shared" si="15"/>
        <v>1891</v>
      </c>
      <c r="J149" s="9" t="str">
        <f t="shared" si="16"/>
        <v>91</v>
      </c>
      <c r="K149" s="9" t="str">
        <f t="shared" si="17"/>
        <v>41</v>
      </c>
      <c r="L149" s="10">
        <v>41891</v>
      </c>
      <c r="V149" s="12">
        <v>43455</v>
      </c>
      <c r="W149" s="6">
        <v>52454</v>
      </c>
      <c r="X149" s="6">
        <v>66097</v>
      </c>
      <c r="Y149" s="6">
        <v>33353</v>
      </c>
      <c r="Z149" s="6">
        <v>33286</v>
      </c>
      <c r="AA149" s="6">
        <v>26684</v>
      </c>
      <c r="AB149" s="8">
        <v>43435</v>
      </c>
      <c r="AD149"/>
    </row>
    <row r="150" spans="2:30" ht="15" x14ac:dyDescent="0.2">
      <c r="B150" s="6">
        <v>5476641</v>
      </c>
      <c r="C150" s="11">
        <v>42896</v>
      </c>
      <c r="D150" s="7">
        <v>0.74163194444444447</v>
      </c>
      <c r="E150" s="6" t="s">
        <v>91</v>
      </c>
      <c r="F150" s="6">
        <v>1</v>
      </c>
      <c r="G150" s="6">
        <v>0</v>
      </c>
      <c r="H150" s="6" t="s">
        <v>9</v>
      </c>
      <c r="I150" s="8" t="str">
        <f t="shared" si="15"/>
        <v>2896</v>
      </c>
      <c r="J150" s="9" t="str">
        <f t="shared" si="16"/>
        <v>96</v>
      </c>
      <c r="K150" s="9" t="str">
        <f t="shared" si="17"/>
        <v>42</v>
      </c>
      <c r="L150" s="10">
        <v>42896</v>
      </c>
      <c r="V150" s="12">
        <v>43456</v>
      </c>
      <c r="W150" s="6">
        <v>59749</v>
      </c>
      <c r="X150" s="6">
        <v>50581</v>
      </c>
      <c r="Y150" s="6">
        <v>32110</v>
      </c>
      <c r="Z150" s="6">
        <v>5322</v>
      </c>
      <c r="AA150" s="6">
        <v>7086</v>
      </c>
      <c r="AB150" s="8">
        <v>43435</v>
      </c>
      <c r="AD150"/>
    </row>
    <row r="151" spans="2:30" ht="15" x14ac:dyDescent="0.2">
      <c r="B151" s="6">
        <v>4170831</v>
      </c>
      <c r="C151" s="6" t="s">
        <v>132</v>
      </c>
      <c r="D151" s="7">
        <v>0.25359953703703703</v>
      </c>
      <c r="E151" s="6" t="s">
        <v>77</v>
      </c>
      <c r="F151" s="6">
        <v>22</v>
      </c>
      <c r="G151" s="6">
        <v>14</v>
      </c>
      <c r="H151" s="6" t="s">
        <v>9</v>
      </c>
      <c r="I151" s="8" t="str">
        <f t="shared" si="15"/>
        <v>2019</v>
      </c>
      <c r="J151" s="9" t="str">
        <f t="shared" si="16"/>
        <v>06</v>
      </c>
      <c r="K151" s="9" t="str">
        <f t="shared" si="17"/>
        <v>22</v>
      </c>
      <c r="L151" s="10">
        <v>43638</v>
      </c>
      <c r="V151" s="12">
        <v>43457</v>
      </c>
      <c r="W151" s="6">
        <v>54011</v>
      </c>
      <c r="X151" s="6">
        <v>69011</v>
      </c>
      <c r="Y151" s="6">
        <v>20618</v>
      </c>
      <c r="Z151" s="6">
        <v>22224</v>
      </c>
      <c r="AA151" s="6">
        <v>9709</v>
      </c>
      <c r="AB151" s="8">
        <v>43435</v>
      </c>
      <c r="AD151"/>
    </row>
    <row r="152" spans="2:30" ht="15" x14ac:dyDescent="0.2">
      <c r="B152" s="6">
        <v>3582103</v>
      </c>
      <c r="C152" s="6" t="s">
        <v>133</v>
      </c>
      <c r="D152" s="7">
        <v>0.15785879629629629</v>
      </c>
      <c r="E152" s="6" t="s">
        <v>21</v>
      </c>
      <c r="F152" s="6">
        <v>25</v>
      </c>
      <c r="G152" s="6">
        <v>53</v>
      </c>
      <c r="H152" s="6" t="s">
        <v>9</v>
      </c>
      <c r="I152" s="8" t="str">
        <f t="shared" si="15"/>
        <v>2017</v>
      </c>
      <c r="J152" s="9" t="str">
        <f t="shared" si="16"/>
        <v>12</v>
      </c>
      <c r="K152" s="9" t="str">
        <f t="shared" si="17"/>
        <v>27</v>
      </c>
      <c r="L152" s="10">
        <v>43096</v>
      </c>
      <c r="V152" s="12">
        <v>43458</v>
      </c>
      <c r="W152" s="6">
        <v>53958</v>
      </c>
      <c r="X152" s="6">
        <v>61201</v>
      </c>
      <c r="Y152" s="6">
        <v>27220</v>
      </c>
      <c r="Z152" s="6">
        <v>30386</v>
      </c>
      <c r="AA152" s="6">
        <v>12524</v>
      </c>
      <c r="AB152" s="8">
        <v>43435</v>
      </c>
      <c r="AD152"/>
    </row>
    <row r="153" spans="2:30" ht="15" x14ac:dyDescent="0.2">
      <c r="B153" s="6">
        <v>3260540</v>
      </c>
      <c r="C153" s="6" t="s">
        <v>134</v>
      </c>
      <c r="D153" s="7">
        <v>0.40056712962962965</v>
      </c>
      <c r="E153" s="6" t="s">
        <v>60</v>
      </c>
      <c r="F153" s="6">
        <v>30</v>
      </c>
      <c r="G153" s="6">
        <v>71</v>
      </c>
      <c r="H153" s="6" t="s">
        <v>9</v>
      </c>
      <c r="I153" s="8" t="str">
        <f t="shared" si="15"/>
        <v>2017</v>
      </c>
      <c r="J153" s="9" t="str">
        <f t="shared" si="16"/>
        <v>07</v>
      </c>
      <c r="K153" s="9" t="str">
        <f t="shared" si="17"/>
        <v>18</v>
      </c>
      <c r="L153" s="10">
        <v>42934</v>
      </c>
      <c r="V153" s="12">
        <v>43459</v>
      </c>
      <c r="W153" s="6">
        <v>54074</v>
      </c>
      <c r="X153" s="6">
        <v>65934</v>
      </c>
      <c r="Y153" s="6">
        <v>7988</v>
      </c>
      <c r="Z153" s="6">
        <v>23964</v>
      </c>
      <c r="AA153" s="6">
        <v>12110</v>
      </c>
      <c r="AB153" s="8">
        <v>43435</v>
      </c>
      <c r="AD153"/>
    </row>
    <row r="154" spans="2:30" ht="15" x14ac:dyDescent="0.2">
      <c r="B154" s="6">
        <v>4718831</v>
      </c>
      <c r="C154" s="6" t="s">
        <v>135</v>
      </c>
      <c r="D154" s="7">
        <v>7.4999999999999997E-3</v>
      </c>
      <c r="E154" s="6" t="s">
        <v>39</v>
      </c>
      <c r="F154" s="6">
        <v>3</v>
      </c>
      <c r="G154" s="6">
        <v>5</v>
      </c>
      <c r="H154" s="6" t="s">
        <v>9</v>
      </c>
      <c r="I154" s="8" t="str">
        <f t="shared" si="15"/>
        <v>2019</v>
      </c>
      <c r="J154" s="9" t="str">
        <f t="shared" si="16"/>
        <v>03</v>
      </c>
      <c r="K154" s="9" t="str">
        <f t="shared" si="17"/>
        <v>15</v>
      </c>
      <c r="L154" s="10">
        <v>43539</v>
      </c>
      <c r="V154" s="12">
        <v>43460</v>
      </c>
      <c r="W154" s="6">
        <v>52221</v>
      </c>
      <c r="X154" s="6">
        <v>53708</v>
      </c>
      <c r="Y154" s="6">
        <v>9444</v>
      </c>
      <c r="Z154" s="6">
        <v>17214</v>
      </c>
      <c r="AA154" s="6">
        <v>39205</v>
      </c>
      <c r="AB154" s="8">
        <v>43435</v>
      </c>
      <c r="AD154"/>
    </row>
    <row r="155" spans="2:30" ht="15" x14ac:dyDescent="0.2">
      <c r="B155" s="6">
        <v>3263220</v>
      </c>
      <c r="C155" s="6" t="s">
        <v>136</v>
      </c>
      <c r="D155" s="7">
        <v>0.46387731481481481</v>
      </c>
      <c r="E155" s="6" t="s">
        <v>20</v>
      </c>
      <c r="F155" s="6">
        <v>7</v>
      </c>
      <c r="G155" s="6">
        <v>7</v>
      </c>
      <c r="H155" s="6" t="s">
        <v>9</v>
      </c>
      <c r="I155" s="8" t="str">
        <f t="shared" si="15"/>
        <v>2019</v>
      </c>
      <c r="J155" s="9" t="str">
        <f t="shared" si="16"/>
        <v>05</v>
      </c>
      <c r="K155" s="9" t="str">
        <f t="shared" si="17"/>
        <v>25</v>
      </c>
      <c r="L155" s="10">
        <v>43610</v>
      </c>
      <c r="V155" s="12">
        <v>43461</v>
      </c>
      <c r="W155" s="6">
        <v>57188</v>
      </c>
      <c r="X155" s="6">
        <v>58057</v>
      </c>
      <c r="Y155" s="6">
        <v>29345</v>
      </c>
      <c r="Z155" s="6">
        <v>29540</v>
      </c>
      <c r="AA155" s="6">
        <v>34754</v>
      </c>
      <c r="AB155" s="8">
        <v>43435</v>
      </c>
      <c r="AD155"/>
    </row>
    <row r="156" spans="2:30" ht="15" x14ac:dyDescent="0.2">
      <c r="B156" s="6">
        <v>5178736</v>
      </c>
      <c r="C156" s="11">
        <v>42858</v>
      </c>
      <c r="D156" s="7">
        <v>0.85013888888888889</v>
      </c>
      <c r="E156" s="6" t="s">
        <v>45</v>
      </c>
      <c r="F156" s="6">
        <v>27</v>
      </c>
      <c r="G156" s="6">
        <v>45</v>
      </c>
      <c r="H156" s="6" t="s">
        <v>9</v>
      </c>
      <c r="I156" s="8" t="str">
        <f t="shared" si="15"/>
        <v>2858</v>
      </c>
      <c r="J156" s="9" t="str">
        <f t="shared" si="16"/>
        <v>58</v>
      </c>
      <c r="K156" s="9" t="str">
        <f t="shared" si="17"/>
        <v>42</v>
      </c>
      <c r="L156" s="10">
        <v>42858</v>
      </c>
      <c r="V156" s="12">
        <v>43462</v>
      </c>
      <c r="W156" s="6">
        <v>54965</v>
      </c>
      <c r="X156" s="6">
        <v>65532</v>
      </c>
      <c r="Y156" s="6">
        <v>9628</v>
      </c>
      <c r="Z156" s="6">
        <v>30244</v>
      </c>
      <c r="AA156" s="6">
        <v>37694</v>
      </c>
      <c r="AB156" s="8">
        <v>43435</v>
      </c>
      <c r="AD156"/>
    </row>
    <row r="157" spans="2:30" ht="15" x14ac:dyDescent="0.2">
      <c r="B157" s="6">
        <v>3334918</v>
      </c>
      <c r="C157" s="6" t="s">
        <v>137</v>
      </c>
      <c r="D157" s="7">
        <v>0.94721064814814815</v>
      </c>
      <c r="E157" s="6" t="s">
        <v>12</v>
      </c>
      <c r="F157" s="6">
        <v>19</v>
      </c>
      <c r="G157" s="6">
        <v>26</v>
      </c>
      <c r="H157" s="6" t="s">
        <v>9</v>
      </c>
      <c r="I157" s="8" t="str">
        <f t="shared" si="15"/>
        <v>2018</v>
      </c>
      <c r="J157" s="9" t="str">
        <f t="shared" si="16"/>
        <v>04</v>
      </c>
      <c r="K157" s="9" t="str">
        <f t="shared" si="17"/>
        <v>16</v>
      </c>
      <c r="L157" s="10">
        <v>43206</v>
      </c>
      <c r="V157" s="12">
        <v>43463</v>
      </c>
      <c r="W157" s="6">
        <v>55913</v>
      </c>
      <c r="X157" s="6">
        <v>67133</v>
      </c>
      <c r="Y157" s="6">
        <v>14627</v>
      </c>
      <c r="Z157" s="6">
        <v>9362</v>
      </c>
      <c r="AA157" s="6">
        <v>7393</v>
      </c>
      <c r="AB157" s="8">
        <v>43435</v>
      </c>
      <c r="AD157"/>
    </row>
    <row r="158" spans="2:30" ht="15" x14ac:dyDescent="0.2">
      <c r="B158" s="6">
        <v>4060689</v>
      </c>
      <c r="C158" s="6" t="s">
        <v>138</v>
      </c>
      <c r="D158" s="7">
        <v>3.7002314814814814E-2</v>
      </c>
      <c r="E158" s="6" t="s">
        <v>100</v>
      </c>
      <c r="F158" s="6">
        <v>6</v>
      </c>
      <c r="G158" s="6">
        <v>22</v>
      </c>
      <c r="H158" s="6" t="s">
        <v>9</v>
      </c>
      <c r="I158" s="8" t="str">
        <f t="shared" si="15"/>
        <v>2017</v>
      </c>
      <c r="J158" s="9" t="str">
        <f t="shared" si="16"/>
        <v>06</v>
      </c>
      <c r="K158" s="9" t="str">
        <f t="shared" si="17"/>
        <v>15</v>
      </c>
      <c r="L158" s="10">
        <v>42901</v>
      </c>
      <c r="V158" s="12">
        <v>43464</v>
      </c>
      <c r="W158" s="6">
        <v>54414</v>
      </c>
      <c r="X158" s="6">
        <v>68558</v>
      </c>
      <c r="Y158" s="6">
        <v>15528</v>
      </c>
      <c r="Z158" s="6">
        <v>13285</v>
      </c>
      <c r="AA158" s="6">
        <v>31742</v>
      </c>
      <c r="AB158" s="8">
        <v>43435</v>
      </c>
      <c r="AD158"/>
    </row>
    <row r="159" spans="2:30" ht="15" x14ac:dyDescent="0.2">
      <c r="B159" s="6">
        <v>5399391</v>
      </c>
      <c r="C159" s="11">
        <v>43048</v>
      </c>
      <c r="D159" s="7">
        <v>0.91503472222222226</v>
      </c>
      <c r="E159" s="6" t="s">
        <v>58</v>
      </c>
      <c r="F159" s="6">
        <v>15</v>
      </c>
      <c r="G159" s="6">
        <v>35</v>
      </c>
      <c r="H159" s="6" t="s">
        <v>9</v>
      </c>
      <c r="I159" s="8" t="str">
        <f t="shared" si="15"/>
        <v>3048</v>
      </c>
      <c r="J159" s="9" t="str">
        <f t="shared" si="16"/>
        <v>48</v>
      </c>
      <c r="K159" s="9" t="str">
        <f t="shared" si="17"/>
        <v>43</v>
      </c>
      <c r="L159" s="10">
        <v>43048</v>
      </c>
      <c r="V159" s="12">
        <v>43465</v>
      </c>
      <c r="W159" s="6">
        <v>53077</v>
      </c>
      <c r="X159" s="6">
        <v>58030</v>
      </c>
      <c r="Y159" s="6">
        <v>17091</v>
      </c>
      <c r="Z159" s="6">
        <v>9423</v>
      </c>
      <c r="AA159" s="6">
        <v>27462</v>
      </c>
      <c r="AB159" s="8">
        <v>43435</v>
      </c>
      <c r="AD159"/>
    </row>
    <row r="160" spans="2:30" ht="15" x14ac:dyDescent="0.2">
      <c r="B160" s="6">
        <v>4579901</v>
      </c>
      <c r="C160" s="6" t="s">
        <v>139</v>
      </c>
      <c r="D160" s="7">
        <v>0.29444444444444445</v>
      </c>
      <c r="E160" s="6" t="s">
        <v>77</v>
      </c>
      <c r="F160" s="6">
        <v>13</v>
      </c>
      <c r="G160" s="6">
        <v>14</v>
      </c>
      <c r="H160" s="6" t="s">
        <v>9</v>
      </c>
      <c r="I160" s="8" t="str">
        <f t="shared" si="15"/>
        <v>2018</v>
      </c>
      <c r="J160" s="9" t="str">
        <f t="shared" si="16"/>
        <v>04</v>
      </c>
      <c r="K160" s="9" t="str">
        <f t="shared" si="17"/>
        <v>30</v>
      </c>
      <c r="L160" s="10">
        <v>43220</v>
      </c>
      <c r="V160" s="11">
        <v>43466</v>
      </c>
      <c r="W160" s="6">
        <v>58777</v>
      </c>
      <c r="X160" s="6">
        <v>55561</v>
      </c>
      <c r="Y160" s="6">
        <v>20710</v>
      </c>
      <c r="Z160" s="6">
        <v>7972</v>
      </c>
      <c r="AA160" s="6">
        <v>29177</v>
      </c>
      <c r="AB160" s="8">
        <v>43466</v>
      </c>
      <c r="AD160"/>
    </row>
    <row r="161" spans="2:30" ht="15" x14ac:dyDescent="0.2">
      <c r="B161" s="6">
        <v>4919419</v>
      </c>
      <c r="C161" s="11">
        <v>43191</v>
      </c>
      <c r="D161" s="7">
        <v>0.29645833333333332</v>
      </c>
      <c r="E161" s="6" t="s">
        <v>23</v>
      </c>
      <c r="F161" s="6">
        <v>24</v>
      </c>
      <c r="G161" s="6">
        <v>17</v>
      </c>
      <c r="H161" s="6" t="s">
        <v>9</v>
      </c>
      <c r="I161" s="8" t="str">
        <f t="shared" si="15"/>
        <v>3191</v>
      </c>
      <c r="J161" s="9" t="str">
        <f t="shared" si="16"/>
        <v>91</v>
      </c>
      <c r="K161" s="9" t="str">
        <f t="shared" si="17"/>
        <v>43</v>
      </c>
      <c r="L161" s="10">
        <v>43191</v>
      </c>
      <c r="V161" s="11">
        <v>43467</v>
      </c>
      <c r="W161" s="6">
        <v>56691</v>
      </c>
      <c r="X161" s="6">
        <v>56322</v>
      </c>
      <c r="Y161" s="6">
        <v>25942</v>
      </c>
      <c r="Z161" s="6">
        <v>11063</v>
      </c>
      <c r="AA161" s="6">
        <v>26614</v>
      </c>
      <c r="AB161" s="8">
        <v>43466</v>
      </c>
      <c r="AD161"/>
    </row>
    <row r="162" spans="2:30" ht="15" x14ac:dyDescent="0.2">
      <c r="B162" s="6">
        <v>5207402</v>
      </c>
      <c r="C162" s="6" t="s">
        <v>140</v>
      </c>
      <c r="D162" s="7">
        <v>0.26891203703703703</v>
      </c>
      <c r="E162" s="6" t="s">
        <v>14</v>
      </c>
      <c r="F162" s="6">
        <v>23</v>
      </c>
      <c r="G162" s="6">
        <v>265</v>
      </c>
      <c r="H162" s="6" t="s">
        <v>15</v>
      </c>
      <c r="I162" s="8" t="str">
        <f t="shared" si="15"/>
        <v>2015</v>
      </c>
      <c r="J162" s="9" t="str">
        <f t="shared" si="16"/>
        <v>07</v>
      </c>
      <c r="K162" s="9" t="str">
        <f t="shared" si="17"/>
        <v>29</v>
      </c>
      <c r="L162" s="10">
        <v>42214</v>
      </c>
      <c r="V162" s="11">
        <v>43468</v>
      </c>
      <c r="W162" s="6">
        <v>56761</v>
      </c>
      <c r="X162" s="6">
        <v>55815</v>
      </c>
      <c r="Y162" s="6">
        <v>27441</v>
      </c>
      <c r="Z162" s="6">
        <v>10027</v>
      </c>
      <c r="AA162" s="6">
        <v>25090</v>
      </c>
      <c r="AB162" s="8">
        <v>43466</v>
      </c>
      <c r="AD162"/>
    </row>
    <row r="163" spans="2:30" ht="15" x14ac:dyDescent="0.2">
      <c r="B163" s="6">
        <v>4083899</v>
      </c>
      <c r="C163" s="6" t="s">
        <v>141</v>
      </c>
      <c r="D163" s="7">
        <v>0.22802083333333334</v>
      </c>
      <c r="E163" s="6" t="s">
        <v>24</v>
      </c>
      <c r="F163" s="6">
        <v>5</v>
      </c>
      <c r="G163" s="6">
        <v>7</v>
      </c>
      <c r="H163" s="6" t="s">
        <v>9</v>
      </c>
      <c r="I163" s="8" t="str">
        <f t="shared" si="15"/>
        <v>2015</v>
      </c>
      <c r="J163" s="9" t="str">
        <f t="shared" si="16"/>
        <v>09</v>
      </c>
      <c r="K163" s="9" t="str">
        <f t="shared" si="17"/>
        <v>18</v>
      </c>
      <c r="L163" s="10">
        <v>42265</v>
      </c>
      <c r="V163" s="11">
        <v>43469</v>
      </c>
      <c r="W163" s="6">
        <v>56108</v>
      </c>
      <c r="X163" s="6">
        <v>62211</v>
      </c>
      <c r="Y163" s="6">
        <v>15359</v>
      </c>
      <c r="Z163" s="6">
        <v>15176</v>
      </c>
      <c r="AA163" s="6">
        <v>15428</v>
      </c>
      <c r="AB163" s="8">
        <v>43466</v>
      </c>
      <c r="AD163"/>
    </row>
    <row r="164" spans="2:30" ht="15" x14ac:dyDescent="0.2">
      <c r="B164" s="6">
        <v>3209269</v>
      </c>
      <c r="C164" s="11">
        <v>43112</v>
      </c>
      <c r="D164" s="7">
        <v>0.80315972222222221</v>
      </c>
      <c r="E164" s="6" t="s">
        <v>66</v>
      </c>
      <c r="F164" s="6">
        <v>27</v>
      </c>
      <c r="G164" s="6">
        <v>22</v>
      </c>
      <c r="H164" s="6" t="s">
        <v>9</v>
      </c>
      <c r="I164" s="8" t="str">
        <f t="shared" si="15"/>
        <v>3112</v>
      </c>
      <c r="J164" s="9" t="str">
        <f t="shared" si="16"/>
        <v>12</v>
      </c>
      <c r="K164" s="9" t="str">
        <f t="shared" si="17"/>
        <v>43</v>
      </c>
      <c r="L164" s="10">
        <v>43112</v>
      </c>
      <c r="V164" s="11">
        <v>43470</v>
      </c>
      <c r="W164" s="6">
        <v>59087</v>
      </c>
      <c r="X164" s="6">
        <v>67001</v>
      </c>
      <c r="Y164" s="6">
        <v>34800</v>
      </c>
      <c r="Z164" s="6">
        <v>29897</v>
      </c>
      <c r="AA164" s="6">
        <v>33598</v>
      </c>
      <c r="AB164" s="8">
        <v>43466</v>
      </c>
      <c r="AD164"/>
    </row>
    <row r="165" spans="2:30" ht="15" x14ac:dyDescent="0.2">
      <c r="B165" s="6">
        <v>4927368</v>
      </c>
      <c r="C165" s="6" t="s">
        <v>114</v>
      </c>
      <c r="D165" s="7">
        <v>3.9699074074074072E-3</v>
      </c>
      <c r="E165" s="6" t="s">
        <v>45</v>
      </c>
      <c r="F165" s="6">
        <v>12</v>
      </c>
      <c r="G165" s="6">
        <v>9</v>
      </c>
      <c r="H165" s="6" t="s">
        <v>9</v>
      </c>
      <c r="I165" s="8" t="str">
        <f t="shared" si="15"/>
        <v>2019</v>
      </c>
      <c r="J165" s="9" t="str">
        <f t="shared" si="16"/>
        <v>01</v>
      </c>
      <c r="K165" s="9" t="str">
        <f t="shared" si="17"/>
        <v>14</v>
      </c>
      <c r="L165" s="10">
        <v>43479</v>
      </c>
      <c r="V165" s="11">
        <v>43471</v>
      </c>
      <c r="W165" s="6">
        <v>53693</v>
      </c>
      <c r="X165" s="6">
        <v>62672</v>
      </c>
      <c r="Y165" s="6">
        <v>34703</v>
      </c>
      <c r="Z165" s="6">
        <v>25690</v>
      </c>
      <c r="AA165" s="6">
        <v>32380</v>
      </c>
      <c r="AB165" s="8">
        <v>43466</v>
      </c>
      <c r="AD165"/>
    </row>
    <row r="166" spans="2:30" ht="15" x14ac:dyDescent="0.2">
      <c r="B166" s="6">
        <v>5051750</v>
      </c>
      <c r="C166" s="6" t="s">
        <v>142</v>
      </c>
      <c r="D166" s="7">
        <v>0.61758101851851854</v>
      </c>
      <c r="E166" s="6" t="s">
        <v>74</v>
      </c>
      <c r="F166" s="6">
        <v>5</v>
      </c>
      <c r="G166" s="6">
        <v>10</v>
      </c>
      <c r="H166" s="6" t="s">
        <v>9</v>
      </c>
      <c r="I166" s="8" t="str">
        <f t="shared" si="15"/>
        <v>2017</v>
      </c>
      <c r="J166" s="9" t="str">
        <f t="shared" si="16"/>
        <v>07</v>
      </c>
      <c r="K166" s="9" t="str">
        <f t="shared" si="17"/>
        <v>31</v>
      </c>
      <c r="L166" s="10">
        <v>42947</v>
      </c>
      <c r="V166" s="11">
        <v>43472</v>
      </c>
      <c r="W166" s="6">
        <v>55392</v>
      </c>
      <c r="X166" s="6">
        <v>67003</v>
      </c>
      <c r="Y166" s="6">
        <v>30579</v>
      </c>
      <c r="Z166" s="6">
        <v>32765</v>
      </c>
      <c r="AA166" s="6">
        <v>32128</v>
      </c>
      <c r="AB166" s="8">
        <v>43466</v>
      </c>
      <c r="AD166"/>
    </row>
    <row r="167" spans="2:30" ht="15" x14ac:dyDescent="0.2">
      <c r="B167" s="6">
        <v>5263332</v>
      </c>
      <c r="C167" s="11">
        <v>43561</v>
      </c>
      <c r="D167" s="7">
        <v>0.19686342592592593</v>
      </c>
      <c r="E167" s="6" t="s">
        <v>28</v>
      </c>
      <c r="F167" s="6">
        <v>23</v>
      </c>
      <c r="G167" s="6">
        <v>6</v>
      </c>
      <c r="H167" s="6" t="s">
        <v>9</v>
      </c>
      <c r="I167" s="8" t="str">
        <f t="shared" si="15"/>
        <v>3561</v>
      </c>
      <c r="J167" s="9" t="str">
        <f t="shared" si="16"/>
        <v>61</v>
      </c>
      <c r="K167" s="9" t="str">
        <f t="shared" si="17"/>
        <v>43</v>
      </c>
      <c r="L167" s="10">
        <v>43561</v>
      </c>
      <c r="V167" s="11">
        <v>43473</v>
      </c>
      <c r="W167" s="6">
        <v>56611</v>
      </c>
      <c r="X167" s="6">
        <v>55269</v>
      </c>
      <c r="Y167" s="6">
        <v>20513</v>
      </c>
      <c r="Z167" s="6">
        <v>9086</v>
      </c>
      <c r="AA167" s="6">
        <v>15143</v>
      </c>
      <c r="AB167" s="8">
        <v>43466</v>
      </c>
      <c r="AD167"/>
    </row>
    <row r="168" spans="2:30" ht="15" x14ac:dyDescent="0.2">
      <c r="B168" s="6">
        <v>4014009</v>
      </c>
      <c r="C168" s="11">
        <v>42801</v>
      </c>
      <c r="D168" s="7">
        <v>0.6496643518518519</v>
      </c>
      <c r="E168" s="6" t="s">
        <v>21</v>
      </c>
      <c r="F168" s="6">
        <v>5</v>
      </c>
      <c r="G168" s="6">
        <v>14</v>
      </c>
      <c r="H168" s="6" t="s">
        <v>9</v>
      </c>
      <c r="I168" s="8" t="str">
        <f t="shared" si="15"/>
        <v>2801</v>
      </c>
      <c r="J168" s="9" t="str">
        <f t="shared" si="16"/>
        <v>01</v>
      </c>
      <c r="K168" s="9" t="str">
        <f t="shared" si="17"/>
        <v>42</v>
      </c>
      <c r="L168" s="10">
        <v>42801</v>
      </c>
      <c r="V168" s="11">
        <v>43474</v>
      </c>
      <c r="W168" s="6">
        <v>50986</v>
      </c>
      <c r="X168" s="6">
        <v>66595</v>
      </c>
      <c r="Y168" s="6">
        <v>24083</v>
      </c>
      <c r="Z168" s="6">
        <v>12138</v>
      </c>
      <c r="AA168" s="6">
        <v>33123</v>
      </c>
      <c r="AB168" s="8">
        <v>43466</v>
      </c>
      <c r="AD168"/>
    </row>
    <row r="169" spans="2:30" ht="15" x14ac:dyDescent="0.2">
      <c r="B169" s="6">
        <v>5560215</v>
      </c>
      <c r="C169" s="11">
        <v>42555</v>
      </c>
      <c r="D169" s="7">
        <v>8.8414351851851855E-2</v>
      </c>
      <c r="E169" s="6" t="s">
        <v>41</v>
      </c>
      <c r="F169" s="6">
        <v>0</v>
      </c>
      <c r="G169" s="6">
        <v>0</v>
      </c>
      <c r="H169" s="6" t="s">
        <v>9</v>
      </c>
      <c r="I169" s="8" t="str">
        <f t="shared" si="15"/>
        <v>2555</v>
      </c>
      <c r="J169" s="9" t="str">
        <f t="shared" si="16"/>
        <v>55</v>
      </c>
      <c r="K169" s="9" t="str">
        <f t="shared" si="17"/>
        <v>42</v>
      </c>
      <c r="L169" s="10">
        <v>42555</v>
      </c>
      <c r="V169" s="11">
        <v>43475</v>
      </c>
      <c r="W169" s="6">
        <v>59972</v>
      </c>
      <c r="X169" s="6">
        <v>69171</v>
      </c>
      <c r="Y169" s="6">
        <v>13725</v>
      </c>
      <c r="Z169" s="6">
        <v>25665</v>
      </c>
      <c r="AA169" s="6">
        <v>9349</v>
      </c>
      <c r="AB169" s="8">
        <v>43466</v>
      </c>
      <c r="AD169"/>
    </row>
    <row r="170" spans="2:30" ht="15" x14ac:dyDescent="0.2">
      <c r="B170" s="6">
        <v>4758352</v>
      </c>
      <c r="C170" s="11">
        <v>42278</v>
      </c>
      <c r="D170" s="7">
        <v>4.2893518518518518E-2</v>
      </c>
      <c r="E170" s="6" t="s">
        <v>41</v>
      </c>
      <c r="F170" s="6">
        <v>6</v>
      </c>
      <c r="G170" s="6">
        <v>21</v>
      </c>
      <c r="H170" s="6" t="s">
        <v>9</v>
      </c>
      <c r="I170" s="8" t="str">
        <f t="shared" si="15"/>
        <v>2278</v>
      </c>
      <c r="J170" s="9" t="str">
        <f t="shared" si="16"/>
        <v>78</v>
      </c>
      <c r="K170" s="9" t="str">
        <f t="shared" si="17"/>
        <v>42</v>
      </c>
      <c r="L170" s="10">
        <v>42278</v>
      </c>
      <c r="V170" s="11">
        <v>43476</v>
      </c>
      <c r="W170" s="6">
        <v>52401</v>
      </c>
      <c r="X170" s="6">
        <v>66832</v>
      </c>
      <c r="Y170" s="6">
        <v>10514</v>
      </c>
      <c r="Z170" s="6">
        <v>34751</v>
      </c>
      <c r="AA170" s="6">
        <v>37547</v>
      </c>
      <c r="AB170" s="8">
        <v>43466</v>
      </c>
      <c r="AD170"/>
    </row>
    <row r="171" spans="2:30" ht="15" x14ac:dyDescent="0.2">
      <c r="B171" s="6">
        <v>5658541</v>
      </c>
      <c r="C171" s="6" t="s">
        <v>143</v>
      </c>
      <c r="D171" s="7">
        <v>0.42611111111111111</v>
      </c>
      <c r="E171" s="6" t="s">
        <v>62</v>
      </c>
      <c r="F171" s="6">
        <v>16</v>
      </c>
      <c r="G171" s="6">
        <v>71</v>
      </c>
      <c r="H171" s="6" t="s">
        <v>9</v>
      </c>
      <c r="I171" s="8" t="str">
        <f t="shared" si="15"/>
        <v>2015</v>
      </c>
      <c r="J171" s="9" t="str">
        <f t="shared" si="16"/>
        <v>04</v>
      </c>
      <c r="K171" s="9" t="str">
        <f t="shared" si="17"/>
        <v>27</v>
      </c>
      <c r="L171" s="10">
        <v>42121</v>
      </c>
      <c r="V171" s="11">
        <v>43477</v>
      </c>
      <c r="W171" s="6">
        <v>50419</v>
      </c>
      <c r="X171" s="6">
        <v>57425</v>
      </c>
      <c r="Y171" s="6">
        <v>28167</v>
      </c>
      <c r="Z171" s="6">
        <v>10312</v>
      </c>
      <c r="AA171" s="6">
        <v>31041</v>
      </c>
      <c r="AB171" s="8">
        <v>43466</v>
      </c>
      <c r="AD171"/>
    </row>
    <row r="172" spans="2:30" ht="15" x14ac:dyDescent="0.2">
      <c r="B172" s="6">
        <v>3211701</v>
      </c>
      <c r="C172" s="11">
        <v>43223</v>
      </c>
      <c r="D172" s="7">
        <v>0.6585185185185185</v>
      </c>
      <c r="E172" s="6" t="s">
        <v>72</v>
      </c>
      <c r="F172" s="6">
        <v>2</v>
      </c>
      <c r="G172" s="6">
        <v>4</v>
      </c>
      <c r="H172" s="6" t="s">
        <v>9</v>
      </c>
      <c r="I172" s="8" t="str">
        <f t="shared" si="15"/>
        <v>3223</v>
      </c>
      <c r="J172" s="9" t="str">
        <f t="shared" si="16"/>
        <v>23</v>
      </c>
      <c r="K172" s="9" t="str">
        <f t="shared" si="17"/>
        <v>43</v>
      </c>
      <c r="L172" s="10">
        <v>43223</v>
      </c>
      <c r="V172" s="11">
        <v>43478</v>
      </c>
      <c r="W172" s="6">
        <v>52432</v>
      </c>
      <c r="X172" s="6">
        <v>67029</v>
      </c>
      <c r="Y172" s="6">
        <v>27828</v>
      </c>
      <c r="Z172" s="6">
        <v>19608</v>
      </c>
      <c r="AA172" s="6">
        <v>24899</v>
      </c>
      <c r="AB172" s="8">
        <v>43466</v>
      </c>
      <c r="AD172"/>
    </row>
    <row r="173" spans="2:30" ht="15" x14ac:dyDescent="0.2">
      <c r="B173" s="6">
        <v>3644245</v>
      </c>
      <c r="C173" s="11">
        <v>42217</v>
      </c>
      <c r="D173" s="7">
        <v>9.8449074074074078E-2</v>
      </c>
      <c r="E173" s="6" t="s">
        <v>23</v>
      </c>
      <c r="F173" s="6">
        <v>18</v>
      </c>
      <c r="G173" s="6">
        <v>87</v>
      </c>
      <c r="H173" s="6" t="s">
        <v>9</v>
      </c>
      <c r="I173" s="8" t="str">
        <f t="shared" si="15"/>
        <v>2217</v>
      </c>
      <c r="J173" s="9" t="str">
        <f t="shared" si="16"/>
        <v>17</v>
      </c>
      <c r="K173" s="9" t="str">
        <f t="shared" si="17"/>
        <v>42</v>
      </c>
      <c r="L173" s="10">
        <v>42217</v>
      </c>
      <c r="V173" s="11">
        <v>43479</v>
      </c>
      <c r="W173" s="6">
        <v>58904</v>
      </c>
      <c r="X173" s="6">
        <v>67266</v>
      </c>
      <c r="Y173" s="6">
        <v>34769</v>
      </c>
      <c r="Z173" s="6">
        <v>7301</v>
      </c>
      <c r="AA173" s="6">
        <v>36869</v>
      </c>
      <c r="AB173" s="8">
        <v>43466</v>
      </c>
      <c r="AD173"/>
    </row>
    <row r="174" spans="2:30" ht="15" x14ac:dyDescent="0.2">
      <c r="B174" s="6">
        <v>3434224</v>
      </c>
      <c r="C174" s="6" t="s">
        <v>144</v>
      </c>
      <c r="D174" s="7">
        <v>0.49984953703703705</v>
      </c>
      <c r="E174" s="6" t="s">
        <v>34</v>
      </c>
      <c r="F174" s="6">
        <v>31</v>
      </c>
      <c r="G174" s="6">
        <v>89</v>
      </c>
      <c r="H174" s="6" t="s">
        <v>9</v>
      </c>
      <c r="I174" s="8" t="str">
        <f t="shared" si="15"/>
        <v>2016</v>
      </c>
      <c r="J174" s="9" t="str">
        <f t="shared" si="16"/>
        <v>03</v>
      </c>
      <c r="K174" s="9" t="str">
        <f t="shared" si="17"/>
        <v>20</v>
      </c>
      <c r="L174" s="10">
        <v>42449</v>
      </c>
      <c r="V174" s="11">
        <v>43480</v>
      </c>
      <c r="W174" s="6">
        <v>50041</v>
      </c>
      <c r="X174" s="6">
        <v>58152</v>
      </c>
      <c r="Y174" s="6">
        <v>27629</v>
      </c>
      <c r="Z174" s="6">
        <v>27512</v>
      </c>
      <c r="AA174" s="6">
        <v>38146</v>
      </c>
      <c r="AB174" s="8">
        <v>43466</v>
      </c>
      <c r="AD174"/>
    </row>
    <row r="175" spans="2:30" ht="15" x14ac:dyDescent="0.2">
      <c r="B175" s="6">
        <v>5614080</v>
      </c>
      <c r="C175" s="6" t="s">
        <v>145</v>
      </c>
      <c r="D175" s="7">
        <v>0.78921296296296295</v>
      </c>
      <c r="E175" s="6" t="s">
        <v>77</v>
      </c>
      <c r="F175" s="6">
        <v>12</v>
      </c>
      <c r="G175" s="6">
        <v>134</v>
      </c>
      <c r="H175" s="6" t="s">
        <v>15</v>
      </c>
      <c r="I175" s="8" t="str">
        <f t="shared" si="15"/>
        <v>2016</v>
      </c>
      <c r="J175" s="9" t="str">
        <f t="shared" si="16"/>
        <v>08</v>
      </c>
      <c r="K175" s="9" t="str">
        <f t="shared" si="17"/>
        <v>31</v>
      </c>
      <c r="L175" s="10">
        <v>42613</v>
      </c>
      <c r="V175" s="11">
        <v>43481</v>
      </c>
      <c r="W175" s="6">
        <v>51894</v>
      </c>
      <c r="X175" s="6">
        <v>56103</v>
      </c>
      <c r="Y175" s="6">
        <v>21649</v>
      </c>
      <c r="Z175" s="6">
        <v>14356</v>
      </c>
      <c r="AA175" s="6">
        <v>35458</v>
      </c>
      <c r="AB175" s="8">
        <v>43466</v>
      </c>
      <c r="AD175"/>
    </row>
    <row r="176" spans="2:30" ht="15" x14ac:dyDescent="0.2">
      <c r="B176" s="6">
        <v>5323130</v>
      </c>
      <c r="C176" s="12">
        <v>42716</v>
      </c>
      <c r="D176" s="7">
        <v>0.22783564814814813</v>
      </c>
      <c r="E176" s="6" t="s">
        <v>58</v>
      </c>
      <c r="F176" s="6">
        <v>16</v>
      </c>
      <c r="G176" s="6">
        <v>56</v>
      </c>
      <c r="H176" s="6" t="s">
        <v>9</v>
      </c>
      <c r="I176" s="8" t="str">
        <f t="shared" si="15"/>
        <v>2716</v>
      </c>
      <c r="J176" s="9" t="str">
        <f t="shared" si="16"/>
        <v>16</v>
      </c>
      <c r="K176" s="9" t="str">
        <f t="shared" si="17"/>
        <v>42</v>
      </c>
      <c r="L176" s="10">
        <v>42716</v>
      </c>
      <c r="V176" s="11">
        <v>43482</v>
      </c>
      <c r="W176" s="6">
        <v>53422</v>
      </c>
      <c r="X176" s="6">
        <v>59156</v>
      </c>
      <c r="Y176" s="6">
        <v>10180</v>
      </c>
      <c r="Z176" s="6">
        <v>11337</v>
      </c>
      <c r="AA176" s="6">
        <v>21111</v>
      </c>
      <c r="AB176" s="8">
        <v>43466</v>
      </c>
      <c r="AD176"/>
    </row>
    <row r="177" spans="2:30" ht="15" x14ac:dyDescent="0.2">
      <c r="B177" s="6">
        <v>5837745</v>
      </c>
      <c r="C177" s="11">
        <v>42678</v>
      </c>
      <c r="D177" s="7">
        <v>0.39863425925925927</v>
      </c>
      <c r="E177" s="6" t="s">
        <v>30</v>
      </c>
      <c r="F177" s="6">
        <v>0</v>
      </c>
      <c r="G177" s="6">
        <v>0</v>
      </c>
      <c r="H177" s="6" t="s">
        <v>9</v>
      </c>
      <c r="I177" s="8" t="str">
        <f t="shared" si="15"/>
        <v>2678</v>
      </c>
      <c r="J177" s="9" t="str">
        <f t="shared" si="16"/>
        <v>78</v>
      </c>
      <c r="K177" s="9" t="str">
        <f t="shared" si="17"/>
        <v>42</v>
      </c>
      <c r="L177" s="10">
        <v>42678</v>
      </c>
      <c r="V177" s="11">
        <v>43483</v>
      </c>
      <c r="W177" s="6">
        <v>51337</v>
      </c>
      <c r="X177" s="6">
        <v>55859</v>
      </c>
      <c r="Y177" s="6">
        <v>34087</v>
      </c>
      <c r="Z177" s="6">
        <v>22066</v>
      </c>
      <c r="AA177" s="6">
        <v>20576</v>
      </c>
      <c r="AB177" s="8">
        <v>43466</v>
      </c>
      <c r="AD177"/>
    </row>
    <row r="178" spans="2:30" ht="15" x14ac:dyDescent="0.2">
      <c r="B178" s="6">
        <v>5513062</v>
      </c>
      <c r="C178" s="11">
        <v>42625</v>
      </c>
      <c r="D178" s="7">
        <v>0.58724537037037039</v>
      </c>
      <c r="E178" s="6" t="s">
        <v>64</v>
      </c>
      <c r="F178" s="6">
        <v>1</v>
      </c>
      <c r="G178" s="6">
        <v>0</v>
      </c>
      <c r="H178" s="6" t="s">
        <v>9</v>
      </c>
      <c r="I178" s="8" t="str">
        <f t="shared" si="15"/>
        <v>2625</v>
      </c>
      <c r="J178" s="9" t="str">
        <f t="shared" si="16"/>
        <v>25</v>
      </c>
      <c r="K178" s="9" t="str">
        <f t="shared" si="17"/>
        <v>42</v>
      </c>
      <c r="L178" s="10">
        <v>42625</v>
      </c>
      <c r="V178" s="11">
        <v>43484</v>
      </c>
      <c r="W178" s="6">
        <v>52984</v>
      </c>
      <c r="X178" s="6">
        <v>61136</v>
      </c>
      <c r="Y178" s="6">
        <v>13702</v>
      </c>
      <c r="Z178" s="6">
        <v>31014</v>
      </c>
      <c r="AA178" s="6">
        <v>5513</v>
      </c>
      <c r="AB178" s="8">
        <v>43466</v>
      </c>
      <c r="AD178"/>
    </row>
    <row r="179" spans="2:30" ht="15" x14ac:dyDescent="0.2">
      <c r="B179" s="6">
        <v>5014821</v>
      </c>
      <c r="C179" s="6" t="s">
        <v>146</v>
      </c>
      <c r="D179" s="7">
        <v>0.71199074074074076</v>
      </c>
      <c r="E179" s="6" t="s">
        <v>58</v>
      </c>
      <c r="F179" s="6">
        <v>14</v>
      </c>
      <c r="G179" s="6">
        <v>5</v>
      </c>
      <c r="H179" s="6" t="s">
        <v>9</v>
      </c>
      <c r="I179" s="8" t="str">
        <f t="shared" si="15"/>
        <v>2019</v>
      </c>
      <c r="J179" s="9" t="str">
        <f t="shared" si="16"/>
        <v>07</v>
      </c>
      <c r="K179" s="9" t="str">
        <f t="shared" si="17"/>
        <v>31</v>
      </c>
      <c r="L179" s="10">
        <v>43677</v>
      </c>
      <c r="V179" s="11">
        <v>43485</v>
      </c>
      <c r="W179" s="6">
        <v>58249</v>
      </c>
      <c r="X179" s="6">
        <v>69431</v>
      </c>
      <c r="Y179" s="6">
        <v>32945</v>
      </c>
      <c r="Z179" s="6">
        <v>12004</v>
      </c>
      <c r="AA179" s="6">
        <v>17829</v>
      </c>
      <c r="AB179" s="8">
        <v>43466</v>
      </c>
      <c r="AD179"/>
    </row>
    <row r="180" spans="2:30" ht="15" x14ac:dyDescent="0.2">
      <c r="B180" s="6">
        <v>5289754</v>
      </c>
      <c r="C180" s="6" t="s">
        <v>147</v>
      </c>
      <c r="D180" s="7">
        <v>0.15958333333333333</v>
      </c>
      <c r="E180" s="6" t="s">
        <v>93</v>
      </c>
      <c r="F180" s="6">
        <v>0</v>
      </c>
      <c r="G180" s="6">
        <v>0</v>
      </c>
      <c r="H180" s="6" t="s">
        <v>9</v>
      </c>
      <c r="I180" s="8" t="str">
        <f t="shared" si="15"/>
        <v>2018</v>
      </c>
      <c r="J180" s="9" t="str">
        <f t="shared" si="16"/>
        <v>08</v>
      </c>
      <c r="K180" s="9" t="str">
        <f t="shared" si="17"/>
        <v>28</v>
      </c>
      <c r="L180" s="10">
        <v>43340</v>
      </c>
      <c r="V180" s="11">
        <v>43486</v>
      </c>
      <c r="W180" s="6">
        <v>56925</v>
      </c>
      <c r="X180" s="6">
        <v>56062</v>
      </c>
      <c r="Y180" s="6">
        <v>21062</v>
      </c>
      <c r="Z180" s="6">
        <v>10379</v>
      </c>
      <c r="AA180" s="6">
        <v>16694</v>
      </c>
      <c r="AB180" s="8">
        <v>43466</v>
      </c>
      <c r="AD180"/>
    </row>
    <row r="181" spans="2:30" ht="15" x14ac:dyDescent="0.2">
      <c r="B181" s="6">
        <v>5504209</v>
      </c>
      <c r="C181" s="11">
        <v>42835</v>
      </c>
      <c r="D181" s="7">
        <v>0.94643518518518521</v>
      </c>
      <c r="E181" s="6" t="s">
        <v>17</v>
      </c>
      <c r="F181" s="6">
        <v>17</v>
      </c>
      <c r="G181" s="6">
        <v>52</v>
      </c>
      <c r="H181" s="6" t="s">
        <v>9</v>
      </c>
      <c r="I181" s="8" t="str">
        <f t="shared" si="15"/>
        <v>2835</v>
      </c>
      <c r="J181" s="9" t="str">
        <f t="shared" si="16"/>
        <v>35</v>
      </c>
      <c r="K181" s="9" t="str">
        <f t="shared" si="17"/>
        <v>42</v>
      </c>
      <c r="L181" s="10">
        <v>42835</v>
      </c>
      <c r="V181" s="11">
        <v>43487</v>
      </c>
      <c r="W181" s="6">
        <v>51859</v>
      </c>
      <c r="X181" s="6">
        <v>54455</v>
      </c>
      <c r="Y181" s="6">
        <v>8975</v>
      </c>
      <c r="Z181" s="6">
        <v>34441</v>
      </c>
      <c r="AA181" s="6">
        <v>11333</v>
      </c>
      <c r="AB181" s="8">
        <v>43466</v>
      </c>
      <c r="AD181"/>
    </row>
    <row r="182" spans="2:30" ht="15" x14ac:dyDescent="0.2">
      <c r="B182" s="6">
        <v>3190603</v>
      </c>
      <c r="C182" s="6" t="s">
        <v>148</v>
      </c>
      <c r="D182" s="7">
        <v>9.9201388888888895E-2</v>
      </c>
      <c r="E182" s="6" t="s">
        <v>25</v>
      </c>
      <c r="F182" s="6">
        <v>7</v>
      </c>
      <c r="G182" s="6">
        <v>5</v>
      </c>
      <c r="H182" s="6" t="s">
        <v>9</v>
      </c>
      <c r="I182" s="8" t="str">
        <f t="shared" si="15"/>
        <v>2019</v>
      </c>
      <c r="J182" s="9" t="str">
        <f t="shared" si="16"/>
        <v>04</v>
      </c>
      <c r="K182" s="9" t="str">
        <f t="shared" si="17"/>
        <v>20</v>
      </c>
      <c r="L182" s="10">
        <v>43575</v>
      </c>
      <c r="V182" s="11">
        <v>43488</v>
      </c>
      <c r="W182" s="6">
        <v>54193</v>
      </c>
      <c r="X182" s="6">
        <v>57336</v>
      </c>
      <c r="Y182" s="6">
        <v>10351</v>
      </c>
      <c r="Z182" s="6">
        <v>30464</v>
      </c>
      <c r="AA182" s="6">
        <v>38680</v>
      </c>
      <c r="AB182" s="8">
        <v>43466</v>
      </c>
      <c r="AD182"/>
    </row>
    <row r="183" spans="2:30" ht="15" x14ac:dyDescent="0.2">
      <c r="B183" s="6">
        <v>5365700</v>
      </c>
      <c r="C183" s="11">
        <v>43647</v>
      </c>
      <c r="D183" s="7">
        <v>0.72458333333333336</v>
      </c>
      <c r="E183" s="6" t="s">
        <v>72</v>
      </c>
      <c r="F183" s="6">
        <v>25</v>
      </c>
      <c r="G183" s="6">
        <v>23</v>
      </c>
      <c r="H183" s="6" t="s">
        <v>9</v>
      </c>
      <c r="I183" s="8" t="str">
        <f t="shared" si="15"/>
        <v>3647</v>
      </c>
      <c r="J183" s="9" t="str">
        <f t="shared" si="16"/>
        <v>47</v>
      </c>
      <c r="K183" s="9" t="str">
        <f t="shared" si="17"/>
        <v>43</v>
      </c>
      <c r="L183" s="10">
        <v>43647</v>
      </c>
      <c r="V183" s="11">
        <v>43489</v>
      </c>
      <c r="W183" s="6">
        <v>52610</v>
      </c>
      <c r="X183" s="6">
        <v>51382</v>
      </c>
      <c r="Y183" s="6">
        <v>29030</v>
      </c>
      <c r="Z183" s="6">
        <v>4656</v>
      </c>
      <c r="AA183" s="6">
        <v>12392</v>
      </c>
      <c r="AB183" s="8">
        <v>43466</v>
      </c>
      <c r="AD183"/>
    </row>
    <row r="184" spans="2:30" ht="15" x14ac:dyDescent="0.2">
      <c r="B184" s="6">
        <v>3293994</v>
      </c>
      <c r="C184" s="6" t="s">
        <v>149</v>
      </c>
      <c r="D184" s="7">
        <v>0.49560185185185185</v>
      </c>
      <c r="E184" s="6" t="s">
        <v>97</v>
      </c>
      <c r="F184" s="6">
        <v>16</v>
      </c>
      <c r="G184" s="6">
        <v>12</v>
      </c>
      <c r="H184" s="6" t="s">
        <v>9</v>
      </c>
      <c r="I184" s="8" t="str">
        <f t="shared" si="15"/>
        <v>2019</v>
      </c>
      <c r="J184" s="9" t="str">
        <f t="shared" si="16"/>
        <v>04</v>
      </c>
      <c r="K184" s="9" t="str">
        <f t="shared" si="17"/>
        <v>29</v>
      </c>
      <c r="L184" s="10">
        <v>43584</v>
      </c>
      <c r="V184" s="11">
        <v>43490</v>
      </c>
      <c r="W184" s="6">
        <v>56481</v>
      </c>
      <c r="X184" s="6">
        <v>61507</v>
      </c>
      <c r="Y184" s="6">
        <v>22822</v>
      </c>
      <c r="Z184" s="6">
        <v>29022</v>
      </c>
      <c r="AA184" s="6">
        <v>17142</v>
      </c>
      <c r="AB184" s="8">
        <v>43466</v>
      </c>
      <c r="AD184"/>
    </row>
    <row r="185" spans="2:30" ht="15" x14ac:dyDescent="0.2">
      <c r="B185" s="6">
        <v>4577522</v>
      </c>
      <c r="C185" s="6" t="s">
        <v>150</v>
      </c>
      <c r="D185" s="7">
        <v>0.77130787037037041</v>
      </c>
      <c r="E185" s="6" t="s">
        <v>64</v>
      </c>
      <c r="F185" s="6">
        <v>26</v>
      </c>
      <c r="G185" s="6">
        <v>311</v>
      </c>
      <c r="H185" s="6" t="s">
        <v>15</v>
      </c>
      <c r="I185" s="8" t="str">
        <f t="shared" si="15"/>
        <v>2014</v>
      </c>
      <c r="J185" s="9" t="str">
        <f t="shared" si="16"/>
        <v>12</v>
      </c>
      <c r="K185" s="9" t="str">
        <f t="shared" si="17"/>
        <v>21</v>
      </c>
      <c r="L185" s="10">
        <v>41994</v>
      </c>
      <c r="V185" s="11">
        <v>43491</v>
      </c>
      <c r="W185" s="6">
        <v>51057</v>
      </c>
      <c r="X185" s="6">
        <v>67241</v>
      </c>
      <c r="Y185" s="6">
        <v>25018</v>
      </c>
      <c r="Z185" s="6">
        <v>21085</v>
      </c>
      <c r="AA185" s="6">
        <v>36937</v>
      </c>
      <c r="AB185" s="8">
        <v>43466</v>
      </c>
      <c r="AD185"/>
    </row>
    <row r="186" spans="2:30" ht="15" x14ac:dyDescent="0.2">
      <c r="B186" s="6">
        <v>3427191</v>
      </c>
      <c r="C186" s="11">
        <v>43411</v>
      </c>
      <c r="D186" s="7">
        <v>0.56784722222222217</v>
      </c>
      <c r="E186" s="6" t="s">
        <v>20</v>
      </c>
      <c r="F186" s="6">
        <v>7</v>
      </c>
      <c r="G186" s="6">
        <v>21</v>
      </c>
      <c r="H186" s="6" t="s">
        <v>9</v>
      </c>
      <c r="I186" s="8" t="str">
        <f t="shared" si="15"/>
        <v>3411</v>
      </c>
      <c r="J186" s="9" t="str">
        <f t="shared" si="16"/>
        <v>11</v>
      </c>
      <c r="K186" s="9" t="str">
        <f t="shared" si="17"/>
        <v>43</v>
      </c>
      <c r="L186" s="10">
        <v>43411</v>
      </c>
      <c r="V186" s="11">
        <v>43492</v>
      </c>
      <c r="W186" s="6">
        <v>52883</v>
      </c>
      <c r="X186" s="6">
        <v>51372</v>
      </c>
      <c r="Y186" s="6">
        <v>11664</v>
      </c>
      <c r="Z186" s="6">
        <v>12174</v>
      </c>
      <c r="AA186" s="6">
        <v>22764</v>
      </c>
      <c r="AB186" s="8">
        <v>43466</v>
      </c>
      <c r="AD186"/>
    </row>
    <row r="187" spans="2:30" ht="15" x14ac:dyDescent="0.2">
      <c r="B187" s="6">
        <v>4395137</v>
      </c>
      <c r="C187" s="11">
        <v>43745</v>
      </c>
      <c r="D187" s="7">
        <v>0.69188657407407406</v>
      </c>
      <c r="E187" s="6" t="s">
        <v>25</v>
      </c>
      <c r="F187" s="6">
        <v>14</v>
      </c>
      <c r="G187" s="6">
        <v>7</v>
      </c>
      <c r="H187" s="6" t="s">
        <v>9</v>
      </c>
      <c r="I187" s="8" t="str">
        <f t="shared" si="15"/>
        <v>3745</v>
      </c>
      <c r="J187" s="9" t="str">
        <f t="shared" si="16"/>
        <v>45</v>
      </c>
      <c r="K187" s="9" t="str">
        <f t="shared" si="17"/>
        <v>43</v>
      </c>
      <c r="L187" s="10">
        <v>43745</v>
      </c>
      <c r="V187" s="11">
        <v>43493</v>
      </c>
      <c r="W187" s="6">
        <v>56928</v>
      </c>
      <c r="X187" s="6">
        <v>61874</v>
      </c>
      <c r="Y187" s="6">
        <v>19882</v>
      </c>
      <c r="Z187" s="6">
        <v>6137</v>
      </c>
      <c r="AA187" s="6">
        <v>10705</v>
      </c>
      <c r="AB187" s="8">
        <v>43466</v>
      </c>
      <c r="AD187"/>
    </row>
    <row r="188" spans="2:30" ht="15" x14ac:dyDescent="0.2">
      <c r="B188" s="6">
        <v>3188541</v>
      </c>
      <c r="C188" s="6" t="s">
        <v>151</v>
      </c>
      <c r="D188" s="7">
        <v>0.30030092592592594</v>
      </c>
      <c r="E188" s="6" t="s">
        <v>19</v>
      </c>
      <c r="F188" s="6">
        <v>3</v>
      </c>
      <c r="G188" s="6">
        <v>2</v>
      </c>
      <c r="H188" s="6" t="s">
        <v>9</v>
      </c>
      <c r="I188" s="8" t="str">
        <f t="shared" si="15"/>
        <v>2019</v>
      </c>
      <c r="J188" s="9" t="str">
        <f t="shared" si="16"/>
        <v>03</v>
      </c>
      <c r="K188" s="9" t="str">
        <f t="shared" si="17"/>
        <v>30</v>
      </c>
      <c r="L188" s="10">
        <v>43554</v>
      </c>
      <c r="V188" s="11">
        <v>43494</v>
      </c>
      <c r="W188" s="6">
        <v>52886</v>
      </c>
      <c r="X188" s="6">
        <v>66505</v>
      </c>
      <c r="Y188" s="6">
        <v>9231</v>
      </c>
      <c r="Z188" s="6">
        <v>10492</v>
      </c>
      <c r="AA188" s="6">
        <v>29137</v>
      </c>
      <c r="AB188" s="8">
        <v>43466</v>
      </c>
      <c r="AD188"/>
    </row>
    <row r="189" spans="2:30" ht="15" x14ac:dyDescent="0.2">
      <c r="B189" s="6">
        <v>3494009</v>
      </c>
      <c r="C189" s="11">
        <v>42462</v>
      </c>
      <c r="D189" s="7">
        <v>0.93371527777777774</v>
      </c>
      <c r="E189" s="6" t="s">
        <v>41</v>
      </c>
      <c r="F189" s="6">
        <v>7</v>
      </c>
      <c r="G189" s="6">
        <v>45</v>
      </c>
      <c r="H189" s="6" t="s">
        <v>9</v>
      </c>
      <c r="I189" s="8" t="str">
        <f t="shared" si="15"/>
        <v>2462</v>
      </c>
      <c r="J189" s="9" t="str">
        <f t="shared" si="16"/>
        <v>62</v>
      </c>
      <c r="K189" s="9" t="str">
        <f t="shared" si="17"/>
        <v>42</v>
      </c>
      <c r="L189" s="10">
        <v>42462</v>
      </c>
      <c r="V189" s="11">
        <v>43495</v>
      </c>
      <c r="W189" s="6">
        <v>50107</v>
      </c>
      <c r="X189" s="6">
        <v>60005</v>
      </c>
      <c r="Y189" s="6">
        <v>12099</v>
      </c>
      <c r="Z189" s="6">
        <v>7801</v>
      </c>
      <c r="AA189" s="6">
        <v>27770</v>
      </c>
      <c r="AB189" s="8">
        <v>43466</v>
      </c>
      <c r="AD189"/>
    </row>
    <row r="190" spans="2:30" ht="15" x14ac:dyDescent="0.2">
      <c r="B190" s="6">
        <v>3181027</v>
      </c>
      <c r="C190" s="6" t="s">
        <v>152</v>
      </c>
      <c r="D190" s="7">
        <v>0.77487268518518515</v>
      </c>
      <c r="E190" s="6" t="s">
        <v>95</v>
      </c>
      <c r="F190" s="6">
        <v>24</v>
      </c>
      <c r="G190" s="6">
        <v>63</v>
      </c>
      <c r="H190" s="6" t="s">
        <v>9</v>
      </c>
      <c r="I190" s="8" t="str">
        <f t="shared" si="15"/>
        <v>2017</v>
      </c>
      <c r="J190" s="9" t="str">
        <f t="shared" si="16"/>
        <v>03</v>
      </c>
      <c r="K190" s="9" t="str">
        <f t="shared" si="17"/>
        <v>15</v>
      </c>
      <c r="L190" s="10">
        <v>42809</v>
      </c>
      <c r="V190" s="11">
        <v>43496</v>
      </c>
      <c r="W190" s="6">
        <v>57534</v>
      </c>
      <c r="X190" s="6">
        <v>68289</v>
      </c>
      <c r="Y190" s="6">
        <v>33860</v>
      </c>
      <c r="Z190" s="6">
        <v>25846</v>
      </c>
      <c r="AA190" s="6">
        <v>20489</v>
      </c>
      <c r="AB190" s="8">
        <v>43466</v>
      </c>
      <c r="AD190"/>
    </row>
    <row r="191" spans="2:30" ht="15" x14ac:dyDescent="0.2">
      <c r="B191" s="6">
        <v>4526098</v>
      </c>
      <c r="C191" s="11">
        <v>42163</v>
      </c>
      <c r="D191" s="7">
        <v>0.80658564814814815</v>
      </c>
      <c r="E191" s="6" t="s">
        <v>25</v>
      </c>
      <c r="F191" s="6">
        <v>10</v>
      </c>
      <c r="G191" s="6">
        <v>256</v>
      </c>
      <c r="H191" s="6" t="s">
        <v>15</v>
      </c>
      <c r="I191" s="8" t="str">
        <f t="shared" si="15"/>
        <v>2163</v>
      </c>
      <c r="J191" s="9" t="str">
        <f t="shared" si="16"/>
        <v>63</v>
      </c>
      <c r="K191" s="9" t="str">
        <f t="shared" si="17"/>
        <v>42</v>
      </c>
      <c r="L191" s="10">
        <v>42163</v>
      </c>
      <c r="V191" s="11">
        <v>43497</v>
      </c>
      <c r="W191" s="6">
        <v>53515</v>
      </c>
      <c r="X191" s="6">
        <v>66796</v>
      </c>
      <c r="Y191" s="6">
        <v>28689</v>
      </c>
      <c r="Z191" s="6">
        <v>18318</v>
      </c>
      <c r="AA191" s="6">
        <v>13381</v>
      </c>
      <c r="AB191" s="8">
        <v>43497</v>
      </c>
      <c r="AD191"/>
    </row>
    <row r="192" spans="2:30" ht="15" x14ac:dyDescent="0.2">
      <c r="B192" s="6">
        <v>5197757</v>
      </c>
      <c r="C192" s="11">
        <v>41648</v>
      </c>
      <c r="D192" s="7">
        <v>0.2038425925925926</v>
      </c>
      <c r="E192" s="6" t="s">
        <v>76</v>
      </c>
      <c r="F192" s="6">
        <v>28</v>
      </c>
      <c r="G192" s="6">
        <v>134</v>
      </c>
      <c r="H192" s="6" t="s">
        <v>9</v>
      </c>
      <c r="I192" s="8" t="str">
        <f t="shared" si="15"/>
        <v>1648</v>
      </c>
      <c r="J192" s="9" t="str">
        <f t="shared" si="16"/>
        <v>48</v>
      </c>
      <c r="K192" s="9" t="str">
        <f t="shared" si="17"/>
        <v>41</v>
      </c>
      <c r="L192" s="10">
        <v>41648</v>
      </c>
      <c r="V192" s="11">
        <v>43498</v>
      </c>
      <c r="W192" s="6">
        <v>56401</v>
      </c>
      <c r="X192" s="6">
        <v>62129</v>
      </c>
      <c r="Y192" s="6">
        <v>19276</v>
      </c>
      <c r="Z192" s="6">
        <v>22539</v>
      </c>
      <c r="AA192" s="6">
        <v>16813</v>
      </c>
      <c r="AB192" s="8">
        <v>43497</v>
      </c>
      <c r="AD192"/>
    </row>
    <row r="193" spans="2:30" ht="15" x14ac:dyDescent="0.2">
      <c r="B193" s="6">
        <v>5234062</v>
      </c>
      <c r="C193" s="6" t="s">
        <v>153</v>
      </c>
      <c r="D193" s="7">
        <v>8.6469907407407412E-2</v>
      </c>
      <c r="E193" s="6" t="s">
        <v>74</v>
      </c>
      <c r="F193" s="6">
        <v>12</v>
      </c>
      <c r="G193" s="6">
        <v>77</v>
      </c>
      <c r="H193" s="6" t="s">
        <v>9</v>
      </c>
      <c r="I193" s="8" t="str">
        <f t="shared" si="15"/>
        <v>2017</v>
      </c>
      <c r="J193" s="9" t="str">
        <f t="shared" si="16"/>
        <v>11</v>
      </c>
      <c r="K193" s="9" t="str">
        <f t="shared" si="17"/>
        <v>25</v>
      </c>
      <c r="L193" s="10">
        <v>43064</v>
      </c>
      <c r="V193" s="11">
        <v>43499</v>
      </c>
      <c r="W193" s="6">
        <v>52476</v>
      </c>
      <c r="X193" s="6">
        <v>54974</v>
      </c>
      <c r="Y193" s="6">
        <v>24391</v>
      </c>
      <c r="Z193" s="6">
        <v>27218</v>
      </c>
      <c r="AA193" s="6">
        <v>26850</v>
      </c>
      <c r="AB193" s="8">
        <v>43497</v>
      </c>
      <c r="AD193"/>
    </row>
    <row r="194" spans="2:30" ht="15" x14ac:dyDescent="0.2">
      <c r="B194" s="6">
        <v>3651924</v>
      </c>
      <c r="C194" s="11">
        <v>43256</v>
      </c>
      <c r="D194" s="7">
        <v>0.47423611111111114</v>
      </c>
      <c r="E194" s="6" t="s">
        <v>58</v>
      </c>
      <c r="F194" s="6">
        <v>16</v>
      </c>
      <c r="G194" s="6">
        <v>27</v>
      </c>
      <c r="H194" s="6" t="s">
        <v>9</v>
      </c>
      <c r="I194" s="8" t="str">
        <f t="shared" si="15"/>
        <v>3256</v>
      </c>
      <c r="J194" s="9" t="str">
        <f t="shared" si="16"/>
        <v>56</v>
      </c>
      <c r="K194" s="9" t="str">
        <f t="shared" si="17"/>
        <v>43</v>
      </c>
      <c r="L194" s="10">
        <v>43256</v>
      </c>
      <c r="V194" s="11">
        <v>43500</v>
      </c>
      <c r="W194" s="6">
        <v>52998</v>
      </c>
      <c r="X194" s="6">
        <v>52960</v>
      </c>
      <c r="Y194" s="6">
        <v>25006</v>
      </c>
      <c r="Z194" s="6">
        <v>22912</v>
      </c>
      <c r="AA194" s="6">
        <v>11566</v>
      </c>
      <c r="AB194" s="8">
        <v>43497</v>
      </c>
      <c r="AD194"/>
    </row>
    <row r="195" spans="2:30" ht="15" x14ac:dyDescent="0.2">
      <c r="B195" s="6">
        <v>4260921</v>
      </c>
      <c r="C195" s="6" t="s">
        <v>154</v>
      </c>
      <c r="D195" s="7">
        <v>0.45873842592592595</v>
      </c>
      <c r="E195" s="6" t="s">
        <v>62</v>
      </c>
      <c r="F195" s="6">
        <v>29</v>
      </c>
      <c r="G195" s="6">
        <v>56</v>
      </c>
      <c r="H195" s="6" t="s">
        <v>9</v>
      </c>
      <c r="I195" s="8" t="str">
        <f t="shared" si="15"/>
        <v>2016</v>
      </c>
      <c r="J195" s="9" t="str">
        <f t="shared" si="16"/>
        <v>09</v>
      </c>
      <c r="K195" s="9" t="str">
        <f t="shared" si="17"/>
        <v>15</v>
      </c>
      <c r="L195" s="10">
        <v>42628</v>
      </c>
      <c r="V195" s="11">
        <v>43501</v>
      </c>
      <c r="W195" s="6">
        <v>55793</v>
      </c>
      <c r="X195" s="6">
        <v>62741</v>
      </c>
      <c r="Y195" s="6">
        <v>13892</v>
      </c>
      <c r="Z195" s="6">
        <v>24197</v>
      </c>
      <c r="AA195" s="6">
        <v>19685</v>
      </c>
      <c r="AB195" s="8">
        <v>43497</v>
      </c>
      <c r="AD195"/>
    </row>
    <row r="196" spans="2:30" ht="15" x14ac:dyDescent="0.2">
      <c r="B196" s="6">
        <v>3779799</v>
      </c>
      <c r="C196" s="6" t="s">
        <v>155</v>
      </c>
      <c r="D196" s="7">
        <v>0.98137731481481483</v>
      </c>
      <c r="E196" s="6" t="s">
        <v>20</v>
      </c>
      <c r="F196" s="6">
        <v>4</v>
      </c>
      <c r="G196" s="6">
        <v>4</v>
      </c>
      <c r="H196" s="6" t="s">
        <v>9</v>
      </c>
      <c r="I196" s="8" t="str">
        <f t="shared" si="15"/>
        <v>2018</v>
      </c>
      <c r="J196" s="9" t="str">
        <f t="shared" si="16"/>
        <v>07</v>
      </c>
      <c r="K196" s="9" t="str">
        <f t="shared" si="17"/>
        <v>27</v>
      </c>
      <c r="L196" s="10">
        <v>43308</v>
      </c>
      <c r="V196" s="11">
        <v>43502</v>
      </c>
      <c r="W196" s="6">
        <v>51498</v>
      </c>
      <c r="X196" s="6">
        <v>54013</v>
      </c>
      <c r="Y196" s="6">
        <v>31898</v>
      </c>
      <c r="Z196" s="6">
        <v>18366</v>
      </c>
      <c r="AA196" s="6">
        <v>6463</v>
      </c>
      <c r="AB196" s="8">
        <v>43497</v>
      </c>
      <c r="AD196"/>
    </row>
    <row r="197" spans="2:30" ht="15" x14ac:dyDescent="0.2">
      <c r="B197" s="6">
        <v>5702550</v>
      </c>
      <c r="C197" s="6" t="s">
        <v>156</v>
      </c>
      <c r="D197" s="7">
        <v>7.6747685185185183E-2</v>
      </c>
      <c r="E197" s="6" t="s">
        <v>64</v>
      </c>
      <c r="F197" s="6">
        <v>13</v>
      </c>
      <c r="G197" s="6">
        <v>86</v>
      </c>
      <c r="H197" s="6" t="s">
        <v>9</v>
      </c>
      <c r="I197" s="8" t="str">
        <f t="shared" si="15"/>
        <v>2015</v>
      </c>
      <c r="J197" s="9" t="str">
        <f t="shared" si="16"/>
        <v>03</v>
      </c>
      <c r="K197" s="9" t="str">
        <f t="shared" si="17"/>
        <v>22</v>
      </c>
      <c r="L197" s="10">
        <v>42085</v>
      </c>
      <c r="V197" s="11">
        <v>43503</v>
      </c>
      <c r="W197" s="6">
        <v>55083</v>
      </c>
      <c r="X197" s="6">
        <v>50037</v>
      </c>
      <c r="Y197" s="6">
        <v>27614</v>
      </c>
      <c r="Z197" s="6">
        <v>31134</v>
      </c>
      <c r="AA197" s="6">
        <v>12595</v>
      </c>
      <c r="AB197" s="8">
        <v>43497</v>
      </c>
      <c r="AD197"/>
    </row>
    <row r="198" spans="2:30" ht="15" x14ac:dyDescent="0.2">
      <c r="B198" s="6">
        <v>4400230</v>
      </c>
      <c r="C198" s="11">
        <v>43317</v>
      </c>
      <c r="D198" s="7">
        <v>0.54909722222222224</v>
      </c>
      <c r="E198" s="6" t="s">
        <v>24</v>
      </c>
      <c r="F198" s="6">
        <v>24</v>
      </c>
      <c r="G198" s="6">
        <v>31</v>
      </c>
      <c r="H198" s="6" t="s">
        <v>9</v>
      </c>
      <c r="I198" s="8" t="str">
        <f t="shared" si="15"/>
        <v>3317</v>
      </c>
      <c r="J198" s="9" t="str">
        <f t="shared" si="16"/>
        <v>17</v>
      </c>
      <c r="K198" s="9" t="str">
        <f t="shared" si="17"/>
        <v>43</v>
      </c>
      <c r="L198" s="10">
        <v>43317</v>
      </c>
      <c r="V198" s="11">
        <v>43504</v>
      </c>
      <c r="W198" s="6">
        <v>58381</v>
      </c>
      <c r="X198" s="6">
        <v>69463</v>
      </c>
      <c r="Y198" s="6">
        <v>32032</v>
      </c>
      <c r="Z198" s="6">
        <v>4213</v>
      </c>
      <c r="AA198" s="6">
        <v>15468</v>
      </c>
      <c r="AB198" s="8">
        <v>43497</v>
      </c>
      <c r="AD198"/>
    </row>
    <row r="199" spans="2:30" ht="15" x14ac:dyDescent="0.2">
      <c r="B199" s="6">
        <v>5946901</v>
      </c>
      <c r="C199" s="6" t="s">
        <v>157</v>
      </c>
      <c r="D199" s="7">
        <v>0.68694444444444447</v>
      </c>
      <c r="E199" s="6" t="s">
        <v>45</v>
      </c>
      <c r="F199" s="6">
        <v>19</v>
      </c>
      <c r="G199" s="6">
        <v>74</v>
      </c>
      <c r="H199" s="6" t="s">
        <v>9</v>
      </c>
      <c r="I199" s="8" t="str">
        <f t="shared" si="15"/>
        <v>2015</v>
      </c>
      <c r="J199" s="9" t="str">
        <f t="shared" si="16"/>
        <v>08</v>
      </c>
      <c r="K199" s="9" t="str">
        <f t="shared" si="17"/>
        <v>19</v>
      </c>
      <c r="L199" s="10">
        <v>42235</v>
      </c>
      <c r="V199" s="11">
        <v>43505</v>
      </c>
      <c r="W199" s="6">
        <v>54627</v>
      </c>
      <c r="X199" s="6">
        <v>59110</v>
      </c>
      <c r="Y199" s="6">
        <v>30742</v>
      </c>
      <c r="Z199" s="6">
        <v>33566</v>
      </c>
      <c r="AA199" s="6">
        <v>33928</v>
      </c>
      <c r="AB199" s="8">
        <v>43497</v>
      </c>
      <c r="AD199"/>
    </row>
    <row r="200" spans="2:30" ht="15" x14ac:dyDescent="0.2">
      <c r="B200" s="6">
        <v>5232459</v>
      </c>
      <c r="C200" s="11">
        <v>43227</v>
      </c>
      <c r="D200" s="7">
        <v>0.76936342592592588</v>
      </c>
      <c r="E200" s="6" t="s">
        <v>72</v>
      </c>
      <c r="F200" s="6">
        <v>18</v>
      </c>
      <c r="G200" s="6">
        <v>43</v>
      </c>
      <c r="H200" s="6" t="s">
        <v>9</v>
      </c>
      <c r="I200" s="8" t="str">
        <f t="shared" si="15"/>
        <v>3227</v>
      </c>
      <c r="J200" s="9" t="str">
        <f t="shared" si="16"/>
        <v>27</v>
      </c>
      <c r="K200" s="9" t="str">
        <f t="shared" si="17"/>
        <v>43</v>
      </c>
      <c r="L200" s="10">
        <v>43227</v>
      </c>
      <c r="V200" s="11">
        <v>43506</v>
      </c>
      <c r="W200" s="6">
        <v>58366</v>
      </c>
      <c r="X200" s="6">
        <v>54676</v>
      </c>
      <c r="Y200" s="6">
        <v>7435</v>
      </c>
      <c r="Z200" s="6">
        <v>14327</v>
      </c>
      <c r="AA200" s="6">
        <v>12254</v>
      </c>
      <c r="AB200" s="8">
        <v>43497</v>
      </c>
      <c r="AD200"/>
    </row>
    <row r="201" spans="2:30" ht="15" x14ac:dyDescent="0.2">
      <c r="B201" s="6">
        <v>5082521</v>
      </c>
      <c r="C201" s="11">
        <v>42402</v>
      </c>
      <c r="D201" s="7">
        <v>0.12024305555555556</v>
      </c>
      <c r="E201" s="6" t="s">
        <v>23</v>
      </c>
      <c r="F201" s="6">
        <v>4</v>
      </c>
      <c r="G201" s="6">
        <v>7</v>
      </c>
      <c r="H201" s="6" t="s">
        <v>9</v>
      </c>
      <c r="I201" s="8" t="str">
        <f t="shared" si="15"/>
        <v>2402</v>
      </c>
      <c r="J201" s="9" t="str">
        <f t="shared" si="16"/>
        <v>02</v>
      </c>
      <c r="K201" s="9" t="str">
        <f t="shared" si="17"/>
        <v>42</v>
      </c>
      <c r="L201" s="10">
        <v>42402</v>
      </c>
      <c r="V201" s="11">
        <v>43507</v>
      </c>
      <c r="W201" s="6">
        <v>57887</v>
      </c>
      <c r="X201" s="6">
        <v>68280</v>
      </c>
      <c r="Y201" s="6">
        <v>11791</v>
      </c>
      <c r="Z201" s="6">
        <v>10054</v>
      </c>
      <c r="AA201" s="6">
        <v>24144</v>
      </c>
      <c r="AB201" s="8">
        <v>43497</v>
      </c>
      <c r="AD201"/>
    </row>
    <row r="202" spans="2:30" ht="15" x14ac:dyDescent="0.2">
      <c r="B202" s="6">
        <v>4259380</v>
      </c>
      <c r="C202" s="11">
        <v>41830</v>
      </c>
      <c r="D202" s="7">
        <v>0.2300925925925926</v>
      </c>
      <c r="E202" s="6" t="s">
        <v>19</v>
      </c>
      <c r="F202" s="6">
        <v>19</v>
      </c>
      <c r="G202" s="6">
        <v>325</v>
      </c>
      <c r="H202" s="6" t="s">
        <v>15</v>
      </c>
      <c r="I202" s="8" t="str">
        <f t="shared" si="15"/>
        <v>1830</v>
      </c>
      <c r="J202" s="9" t="str">
        <f t="shared" si="16"/>
        <v>30</v>
      </c>
      <c r="K202" s="9" t="str">
        <f t="shared" si="17"/>
        <v>41</v>
      </c>
      <c r="L202" s="10">
        <v>41830</v>
      </c>
      <c r="V202" s="11">
        <v>43508</v>
      </c>
      <c r="W202" s="6">
        <v>51531</v>
      </c>
      <c r="X202" s="6">
        <v>52941</v>
      </c>
      <c r="Y202" s="6">
        <v>20281</v>
      </c>
      <c r="Z202" s="6">
        <v>16261</v>
      </c>
      <c r="AA202" s="6">
        <v>20965</v>
      </c>
      <c r="AB202" s="8">
        <v>43497</v>
      </c>
      <c r="AD202"/>
    </row>
    <row r="203" spans="2:30" ht="15" x14ac:dyDescent="0.2">
      <c r="B203" s="6">
        <v>5529306</v>
      </c>
      <c r="C203" s="6" t="s">
        <v>158</v>
      </c>
      <c r="D203" s="7">
        <v>5.9745370370370372E-2</v>
      </c>
      <c r="E203" s="6" t="s">
        <v>68</v>
      </c>
      <c r="F203" s="6">
        <v>14</v>
      </c>
      <c r="G203" s="6">
        <v>76</v>
      </c>
      <c r="H203" s="6" t="s">
        <v>9</v>
      </c>
      <c r="I203" s="8" t="str">
        <f t="shared" si="15"/>
        <v>2017</v>
      </c>
      <c r="J203" s="9" t="str">
        <f t="shared" si="16"/>
        <v>11</v>
      </c>
      <c r="K203" s="9" t="str">
        <f t="shared" si="17"/>
        <v>18</v>
      </c>
      <c r="L203" s="10">
        <v>43057</v>
      </c>
      <c r="V203" s="11">
        <v>43509</v>
      </c>
      <c r="W203" s="6">
        <v>56556</v>
      </c>
      <c r="X203" s="6">
        <v>56294</v>
      </c>
      <c r="Y203" s="6">
        <v>26829</v>
      </c>
      <c r="Z203" s="6">
        <v>18864</v>
      </c>
      <c r="AA203" s="6">
        <v>28991</v>
      </c>
      <c r="AB203" s="8">
        <v>43497</v>
      </c>
      <c r="AD203"/>
    </row>
    <row r="204" spans="2:30" ht="15" x14ac:dyDescent="0.2">
      <c r="B204" s="6">
        <v>5788753</v>
      </c>
      <c r="C204" s="6" t="s">
        <v>159</v>
      </c>
      <c r="D204" s="7">
        <v>0.50274305555555554</v>
      </c>
      <c r="E204" s="6" t="s">
        <v>45</v>
      </c>
      <c r="F204" s="6">
        <v>25</v>
      </c>
      <c r="G204" s="6">
        <v>41</v>
      </c>
      <c r="H204" s="6" t="s">
        <v>9</v>
      </c>
      <c r="I204" s="8" t="str">
        <f t="shared" si="15"/>
        <v>2019</v>
      </c>
      <c r="J204" s="9" t="str">
        <f t="shared" si="16"/>
        <v>01</v>
      </c>
      <c r="K204" s="9" t="str">
        <f t="shared" si="17"/>
        <v>20</v>
      </c>
      <c r="L204" s="10">
        <v>43485</v>
      </c>
      <c r="V204" s="11">
        <v>43510</v>
      </c>
      <c r="W204" s="6">
        <v>59055</v>
      </c>
      <c r="X204" s="6">
        <v>53389</v>
      </c>
      <c r="Y204" s="6">
        <v>12979</v>
      </c>
      <c r="Z204" s="6">
        <v>34549</v>
      </c>
      <c r="AA204" s="6">
        <v>5190</v>
      </c>
      <c r="AB204" s="8">
        <v>43497</v>
      </c>
      <c r="AD204"/>
    </row>
    <row r="205" spans="2:30" ht="15" x14ac:dyDescent="0.2">
      <c r="B205" s="6">
        <v>3420692</v>
      </c>
      <c r="C205" s="11">
        <v>42861</v>
      </c>
      <c r="D205" s="7">
        <v>0.49496527777777777</v>
      </c>
      <c r="E205" s="6" t="s">
        <v>58</v>
      </c>
      <c r="F205" s="6">
        <v>32</v>
      </c>
      <c r="G205" s="6">
        <v>71</v>
      </c>
      <c r="H205" s="6" t="s">
        <v>9</v>
      </c>
      <c r="I205" s="8" t="str">
        <f t="shared" si="15"/>
        <v>2861</v>
      </c>
      <c r="J205" s="9" t="str">
        <f t="shared" si="16"/>
        <v>61</v>
      </c>
      <c r="K205" s="9" t="str">
        <f t="shared" si="17"/>
        <v>42</v>
      </c>
      <c r="L205" s="10">
        <v>42861</v>
      </c>
      <c r="V205" s="11">
        <v>43511</v>
      </c>
      <c r="W205" s="6">
        <v>56534</v>
      </c>
      <c r="X205" s="6">
        <v>61345</v>
      </c>
      <c r="Y205" s="6">
        <v>9511</v>
      </c>
      <c r="Z205" s="6">
        <v>28667</v>
      </c>
      <c r="AA205" s="6">
        <v>34095</v>
      </c>
      <c r="AB205" s="8">
        <v>43497</v>
      </c>
      <c r="AD205"/>
    </row>
    <row r="206" spans="2:30" ht="15" x14ac:dyDescent="0.2">
      <c r="B206" s="6">
        <v>3982949</v>
      </c>
      <c r="C206" s="11">
        <v>42225</v>
      </c>
      <c r="D206" s="7">
        <v>0.30699074074074073</v>
      </c>
      <c r="E206" s="6" t="s">
        <v>19</v>
      </c>
      <c r="F206" s="6">
        <v>17</v>
      </c>
      <c r="G206" s="6">
        <v>69</v>
      </c>
      <c r="H206" s="6" t="s">
        <v>9</v>
      </c>
      <c r="I206" s="8" t="str">
        <f t="shared" si="15"/>
        <v>2225</v>
      </c>
      <c r="J206" s="9" t="str">
        <f t="shared" si="16"/>
        <v>25</v>
      </c>
      <c r="K206" s="9" t="str">
        <f t="shared" si="17"/>
        <v>42</v>
      </c>
      <c r="L206" s="10">
        <v>42225</v>
      </c>
      <c r="V206" s="11">
        <v>43512</v>
      </c>
      <c r="W206" s="6">
        <v>56765</v>
      </c>
      <c r="X206" s="6">
        <v>64250</v>
      </c>
      <c r="Y206" s="6">
        <v>8745</v>
      </c>
      <c r="Z206" s="6">
        <v>18616</v>
      </c>
      <c r="AA206" s="6">
        <v>10957</v>
      </c>
      <c r="AB206" s="8">
        <v>43497</v>
      </c>
      <c r="AD206"/>
    </row>
    <row r="207" spans="2:30" ht="15" x14ac:dyDescent="0.2">
      <c r="B207" s="6">
        <v>5756875</v>
      </c>
      <c r="C207" s="6" t="s">
        <v>160</v>
      </c>
      <c r="D207" s="7">
        <v>0.73719907407407403</v>
      </c>
      <c r="E207" s="6" t="s">
        <v>63</v>
      </c>
      <c r="F207" s="6">
        <v>29</v>
      </c>
      <c r="G207" s="6">
        <v>6</v>
      </c>
      <c r="H207" s="6" t="s">
        <v>9</v>
      </c>
      <c r="I207" s="8" t="str">
        <f t="shared" si="15"/>
        <v>2019</v>
      </c>
      <c r="J207" s="9" t="str">
        <f t="shared" si="16"/>
        <v>07</v>
      </c>
      <c r="K207" s="9" t="str">
        <f t="shared" si="17"/>
        <v>21</v>
      </c>
      <c r="L207" s="10">
        <v>43667</v>
      </c>
      <c r="V207" s="11">
        <v>43513</v>
      </c>
      <c r="W207" s="6">
        <v>54148</v>
      </c>
      <c r="X207" s="6">
        <v>52810</v>
      </c>
      <c r="Y207" s="6">
        <v>13902</v>
      </c>
      <c r="Z207" s="6">
        <v>29482</v>
      </c>
      <c r="AA207" s="6">
        <v>19832</v>
      </c>
      <c r="AB207" s="8">
        <v>43497</v>
      </c>
      <c r="AD207"/>
    </row>
    <row r="208" spans="2:30" ht="15" x14ac:dyDescent="0.2">
      <c r="B208" s="6">
        <v>4580194</v>
      </c>
      <c r="C208" s="6" t="s">
        <v>161</v>
      </c>
      <c r="D208" s="7">
        <v>0.10122685185185185</v>
      </c>
      <c r="E208" s="6" t="s">
        <v>100</v>
      </c>
      <c r="F208" s="6">
        <v>11</v>
      </c>
      <c r="G208" s="6">
        <v>88</v>
      </c>
      <c r="H208" s="6" t="s">
        <v>9</v>
      </c>
      <c r="I208" s="8" t="str">
        <f t="shared" ref="I208:I271" si="18">RIGHT(C208,4)</f>
        <v>2015</v>
      </c>
      <c r="J208" s="9" t="str">
        <f t="shared" ref="J208:J271" si="19">MID(C208,4,2)</f>
        <v>10</v>
      </c>
      <c r="K208" s="9" t="str">
        <f t="shared" ref="K208:K271" si="20">LEFT(C208,2)</f>
        <v>25</v>
      </c>
      <c r="L208" s="10">
        <v>42302</v>
      </c>
      <c r="V208" s="11">
        <v>43514</v>
      </c>
      <c r="W208" s="6">
        <v>56482</v>
      </c>
      <c r="X208" s="6">
        <v>60210</v>
      </c>
      <c r="Y208" s="6">
        <v>20189</v>
      </c>
      <c r="Z208" s="6">
        <v>34258</v>
      </c>
      <c r="AA208" s="6">
        <v>7031</v>
      </c>
      <c r="AB208" s="8">
        <v>43497</v>
      </c>
      <c r="AD208"/>
    </row>
    <row r="209" spans="2:30" ht="15" x14ac:dyDescent="0.2">
      <c r="B209" s="6">
        <v>5546025</v>
      </c>
      <c r="C209" s="6" t="s">
        <v>162</v>
      </c>
      <c r="D209" s="7">
        <v>0.7832175925925926</v>
      </c>
      <c r="E209" s="6" t="s">
        <v>72</v>
      </c>
      <c r="F209" s="6">
        <v>24</v>
      </c>
      <c r="G209" s="6">
        <v>32</v>
      </c>
      <c r="H209" s="6" t="s">
        <v>9</v>
      </c>
      <c r="I209" s="8" t="str">
        <f t="shared" si="18"/>
        <v>2018</v>
      </c>
      <c r="J209" s="9" t="str">
        <f t="shared" si="19"/>
        <v>10</v>
      </c>
      <c r="K209" s="9" t="str">
        <f t="shared" si="20"/>
        <v>17</v>
      </c>
      <c r="L209" s="10">
        <v>43390</v>
      </c>
      <c r="V209" s="11">
        <v>43515</v>
      </c>
      <c r="W209" s="6">
        <v>57418</v>
      </c>
      <c r="X209" s="6">
        <v>65878</v>
      </c>
      <c r="Y209" s="6">
        <v>20426</v>
      </c>
      <c r="Z209" s="6">
        <v>5763</v>
      </c>
      <c r="AA209" s="6">
        <v>27248</v>
      </c>
      <c r="AB209" s="8">
        <v>43497</v>
      </c>
      <c r="AD209"/>
    </row>
    <row r="210" spans="2:30" ht="15" x14ac:dyDescent="0.2">
      <c r="B210" s="6">
        <v>5558305</v>
      </c>
      <c r="C210" s="6" t="s">
        <v>163</v>
      </c>
      <c r="D210" s="7">
        <v>0.48629629629629628</v>
      </c>
      <c r="E210" s="6" t="s">
        <v>39</v>
      </c>
      <c r="F210" s="6">
        <v>19</v>
      </c>
      <c r="G210" s="6">
        <v>7</v>
      </c>
      <c r="H210" s="6" t="s">
        <v>9</v>
      </c>
      <c r="I210" s="8" t="str">
        <f t="shared" si="18"/>
        <v>2019</v>
      </c>
      <c r="J210" s="9" t="str">
        <f t="shared" si="19"/>
        <v>07</v>
      </c>
      <c r="K210" s="9" t="str">
        <f t="shared" si="20"/>
        <v>19</v>
      </c>
      <c r="L210" s="10">
        <v>43665</v>
      </c>
      <c r="V210" s="11">
        <v>43516</v>
      </c>
      <c r="W210" s="6">
        <v>54741</v>
      </c>
      <c r="X210" s="6">
        <v>58546</v>
      </c>
      <c r="Y210" s="6">
        <v>9908</v>
      </c>
      <c r="Z210" s="6">
        <v>24634</v>
      </c>
      <c r="AA210" s="6">
        <v>38723</v>
      </c>
      <c r="AB210" s="8">
        <v>43497</v>
      </c>
      <c r="AD210"/>
    </row>
    <row r="211" spans="2:30" ht="15" x14ac:dyDescent="0.2">
      <c r="B211" s="6">
        <v>4882003</v>
      </c>
      <c r="C211" s="11">
        <v>42095</v>
      </c>
      <c r="D211" s="7">
        <v>0.75365740740740739</v>
      </c>
      <c r="E211" s="6" t="s">
        <v>72</v>
      </c>
      <c r="F211" s="6">
        <v>0</v>
      </c>
      <c r="G211" s="6">
        <v>0</v>
      </c>
      <c r="H211" s="6" t="s">
        <v>9</v>
      </c>
      <c r="I211" s="8" t="str">
        <f t="shared" si="18"/>
        <v>2095</v>
      </c>
      <c r="J211" s="9" t="str">
        <f t="shared" si="19"/>
        <v>95</v>
      </c>
      <c r="K211" s="9" t="str">
        <f t="shared" si="20"/>
        <v>42</v>
      </c>
      <c r="L211" s="10">
        <v>42095</v>
      </c>
      <c r="V211" s="11">
        <v>43517</v>
      </c>
      <c r="W211" s="6">
        <v>56739</v>
      </c>
      <c r="X211" s="6">
        <v>56543</v>
      </c>
      <c r="Y211" s="6">
        <v>18823</v>
      </c>
      <c r="Z211" s="6">
        <v>11454</v>
      </c>
      <c r="AA211" s="6">
        <v>18374</v>
      </c>
      <c r="AB211" s="8">
        <v>43497</v>
      </c>
      <c r="AD211"/>
    </row>
    <row r="212" spans="2:30" ht="15" x14ac:dyDescent="0.2">
      <c r="B212" s="6">
        <v>4946212</v>
      </c>
      <c r="C212" s="11">
        <v>42407</v>
      </c>
      <c r="D212" s="7">
        <v>3.7696759259259256E-2</v>
      </c>
      <c r="E212" s="6" t="s">
        <v>41</v>
      </c>
      <c r="F212" s="6">
        <v>14</v>
      </c>
      <c r="G212" s="6">
        <v>41</v>
      </c>
      <c r="H212" s="6" t="s">
        <v>9</v>
      </c>
      <c r="I212" s="8" t="str">
        <f t="shared" si="18"/>
        <v>2407</v>
      </c>
      <c r="J212" s="9" t="str">
        <f t="shared" si="19"/>
        <v>07</v>
      </c>
      <c r="K212" s="9" t="str">
        <f t="shared" si="20"/>
        <v>42</v>
      </c>
      <c r="L212" s="10">
        <v>42407</v>
      </c>
      <c r="V212" s="11">
        <v>43518</v>
      </c>
      <c r="W212" s="6">
        <v>51316</v>
      </c>
      <c r="X212" s="6">
        <v>50688</v>
      </c>
      <c r="Y212" s="6">
        <v>23345</v>
      </c>
      <c r="Z212" s="6">
        <v>12065</v>
      </c>
      <c r="AA212" s="6">
        <v>15230</v>
      </c>
      <c r="AB212" s="8">
        <v>43497</v>
      </c>
      <c r="AD212"/>
    </row>
    <row r="213" spans="2:30" ht="15" x14ac:dyDescent="0.2">
      <c r="B213" s="6">
        <v>3484186</v>
      </c>
      <c r="C213" s="6" t="s">
        <v>164</v>
      </c>
      <c r="D213" s="7">
        <v>0.40061342592592591</v>
      </c>
      <c r="E213" s="6" t="s">
        <v>91</v>
      </c>
      <c r="F213" s="6">
        <v>24</v>
      </c>
      <c r="G213" s="6">
        <v>26</v>
      </c>
      <c r="H213" s="6" t="s">
        <v>9</v>
      </c>
      <c r="I213" s="8" t="str">
        <f t="shared" si="18"/>
        <v>2018</v>
      </c>
      <c r="J213" s="9" t="str">
        <f t="shared" si="19"/>
        <v>05</v>
      </c>
      <c r="K213" s="9" t="str">
        <f t="shared" si="20"/>
        <v>26</v>
      </c>
      <c r="L213" s="10">
        <v>43246</v>
      </c>
      <c r="V213" s="11">
        <v>43519</v>
      </c>
      <c r="W213" s="6">
        <v>58349</v>
      </c>
      <c r="X213" s="6">
        <v>66140</v>
      </c>
      <c r="Y213" s="6">
        <v>26246</v>
      </c>
      <c r="Z213" s="6">
        <v>5551</v>
      </c>
      <c r="AA213" s="6">
        <v>26135</v>
      </c>
      <c r="AB213" s="8">
        <v>43497</v>
      </c>
      <c r="AD213"/>
    </row>
    <row r="214" spans="2:30" ht="15" x14ac:dyDescent="0.2">
      <c r="B214" s="6">
        <v>5078920</v>
      </c>
      <c r="C214" s="6" t="s">
        <v>165</v>
      </c>
      <c r="D214" s="7">
        <v>7.8703703703703705E-4</v>
      </c>
      <c r="E214" s="6" t="s">
        <v>43</v>
      </c>
      <c r="F214" s="6">
        <v>14</v>
      </c>
      <c r="G214" s="6">
        <v>241</v>
      </c>
      <c r="H214" s="6" t="s">
        <v>15</v>
      </c>
      <c r="I214" s="8" t="str">
        <f t="shared" si="18"/>
        <v>2014</v>
      </c>
      <c r="J214" s="9" t="str">
        <f t="shared" si="19"/>
        <v>09</v>
      </c>
      <c r="K214" s="9" t="str">
        <f t="shared" si="20"/>
        <v>18</v>
      </c>
      <c r="L214" s="10">
        <v>41900</v>
      </c>
      <c r="V214" s="11">
        <v>43520</v>
      </c>
      <c r="W214" s="6">
        <v>57279</v>
      </c>
      <c r="X214" s="6">
        <v>62994</v>
      </c>
      <c r="Y214" s="6">
        <v>14779</v>
      </c>
      <c r="Z214" s="6">
        <v>15784</v>
      </c>
      <c r="AA214" s="6">
        <v>6511</v>
      </c>
      <c r="AB214" s="8">
        <v>43497</v>
      </c>
      <c r="AD214"/>
    </row>
    <row r="215" spans="2:30" ht="15" x14ac:dyDescent="0.2">
      <c r="B215" s="6">
        <v>3193721</v>
      </c>
      <c r="C215" s="11">
        <v>42227</v>
      </c>
      <c r="D215" s="7">
        <v>0.70953703703703708</v>
      </c>
      <c r="E215" s="6" t="s">
        <v>23</v>
      </c>
      <c r="F215" s="6">
        <v>25</v>
      </c>
      <c r="G215" s="6">
        <v>84</v>
      </c>
      <c r="H215" s="6" t="s">
        <v>9</v>
      </c>
      <c r="I215" s="8" t="str">
        <f t="shared" si="18"/>
        <v>2227</v>
      </c>
      <c r="J215" s="9" t="str">
        <f t="shared" si="19"/>
        <v>27</v>
      </c>
      <c r="K215" s="9" t="str">
        <f t="shared" si="20"/>
        <v>42</v>
      </c>
      <c r="L215" s="10">
        <v>42227</v>
      </c>
      <c r="V215" s="11">
        <v>43521</v>
      </c>
      <c r="W215" s="6">
        <v>51911</v>
      </c>
      <c r="X215" s="6">
        <v>65652</v>
      </c>
      <c r="Y215" s="6">
        <v>34045</v>
      </c>
      <c r="Z215" s="6">
        <v>17344</v>
      </c>
      <c r="AA215" s="6">
        <v>30910</v>
      </c>
      <c r="AB215" s="8">
        <v>43497</v>
      </c>
      <c r="AD215"/>
    </row>
    <row r="216" spans="2:30" ht="15" x14ac:dyDescent="0.2">
      <c r="B216" s="6">
        <v>5137541</v>
      </c>
      <c r="C216" s="6" t="s">
        <v>166</v>
      </c>
      <c r="D216" s="7">
        <v>0.62710648148148151</v>
      </c>
      <c r="E216" s="6" t="s">
        <v>12</v>
      </c>
      <c r="F216" s="6">
        <v>24</v>
      </c>
      <c r="G216" s="6">
        <v>77</v>
      </c>
      <c r="H216" s="6" t="s">
        <v>9</v>
      </c>
      <c r="I216" s="8" t="str">
        <f t="shared" si="18"/>
        <v>2015</v>
      </c>
      <c r="J216" s="9" t="str">
        <f t="shared" si="19"/>
        <v>10</v>
      </c>
      <c r="K216" s="9" t="str">
        <f t="shared" si="20"/>
        <v>21</v>
      </c>
      <c r="L216" s="10">
        <v>42298</v>
      </c>
      <c r="V216" s="11">
        <v>43522</v>
      </c>
      <c r="W216" s="6">
        <v>55211</v>
      </c>
      <c r="X216" s="6">
        <v>60848</v>
      </c>
      <c r="Y216" s="6">
        <v>8483</v>
      </c>
      <c r="Z216" s="6">
        <v>28730</v>
      </c>
      <c r="AA216" s="6">
        <v>9091</v>
      </c>
      <c r="AB216" s="8">
        <v>43497</v>
      </c>
      <c r="AD216"/>
    </row>
    <row r="217" spans="2:30" ht="15" x14ac:dyDescent="0.2">
      <c r="B217" s="6">
        <v>4811011</v>
      </c>
      <c r="C217" s="6" t="s">
        <v>47</v>
      </c>
      <c r="D217" s="7">
        <v>0.83918981481481481</v>
      </c>
      <c r="E217" s="6" t="s">
        <v>17</v>
      </c>
      <c r="F217" s="6">
        <v>11</v>
      </c>
      <c r="G217" s="6">
        <v>42</v>
      </c>
      <c r="H217" s="6" t="s">
        <v>9</v>
      </c>
      <c r="I217" s="8" t="str">
        <f t="shared" si="18"/>
        <v>2017</v>
      </c>
      <c r="J217" s="9" t="str">
        <f t="shared" si="19"/>
        <v>08</v>
      </c>
      <c r="K217" s="9" t="str">
        <f t="shared" si="20"/>
        <v>26</v>
      </c>
      <c r="L217" s="10">
        <v>42973</v>
      </c>
      <c r="V217" s="11">
        <v>43523</v>
      </c>
      <c r="W217" s="6">
        <v>50827</v>
      </c>
      <c r="X217" s="6">
        <v>67866</v>
      </c>
      <c r="Y217" s="6">
        <v>30941</v>
      </c>
      <c r="Z217" s="6">
        <v>30224</v>
      </c>
      <c r="AA217" s="6">
        <v>15036</v>
      </c>
      <c r="AB217" s="8">
        <v>43497</v>
      </c>
      <c r="AD217"/>
    </row>
    <row r="218" spans="2:30" ht="15" x14ac:dyDescent="0.2">
      <c r="B218" s="6">
        <v>3996123</v>
      </c>
      <c r="C218" s="11">
        <v>43591</v>
      </c>
      <c r="D218" s="7">
        <v>0.64726851851851852</v>
      </c>
      <c r="E218" s="6" t="s">
        <v>30</v>
      </c>
      <c r="F218" s="6">
        <v>23</v>
      </c>
      <c r="G218" s="6">
        <v>14</v>
      </c>
      <c r="H218" s="6" t="s">
        <v>9</v>
      </c>
      <c r="I218" s="8" t="str">
        <f t="shared" si="18"/>
        <v>3591</v>
      </c>
      <c r="J218" s="9" t="str">
        <f t="shared" si="19"/>
        <v>91</v>
      </c>
      <c r="K218" s="9" t="str">
        <f t="shared" si="20"/>
        <v>43</v>
      </c>
      <c r="L218" s="10">
        <v>43591</v>
      </c>
      <c r="V218" s="11">
        <v>43524</v>
      </c>
      <c r="W218" s="6">
        <v>55374</v>
      </c>
      <c r="X218" s="6">
        <v>65879</v>
      </c>
      <c r="Y218" s="6">
        <v>29224</v>
      </c>
      <c r="Z218" s="6">
        <v>15099</v>
      </c>
      <c r="AA218" s="6">
        <v>24712</v>
      </c>
      <c r="AB218" s="8">
        <v>43497</v>
      </c>
      <c r="AD218"/>
    </row>
    <row r="219" spans="2:30" ht="15" x14ac:dyDescent="0.2">
      <c r="B219" s="6">
        <v>3736223</v>
      </c>
      <c r="C219" s="6" t="s">
        <v>167</v>
      </c>
      <c r="D219" s="7">
        <v>0.89303240740740741</v>
      </c>
      <c r="E219" s="6" t="s">
        <v>23</v>
      </c>
      <c r="F219" s="6">
        <v>19</v>
      </c>
      <c r="G219" s="6">
        <v>54</v>
      </c>
      <c r="H219" s="6" t="s">
        <v>9</v>
      </c>
      <c r="I219" s="8" t="str">
        <f t="shared" si="18"/>
        <v>2017</v>
      </c>
      <c r="J219" s="9" t="str">
        <f t="shared" si="19"/>
        <v>02</v>
      </c>
      <c r="K219" s="9" t="str">
        <f t="shared" si="20"/>
        <v>13</v>
      </c>
      <c r="L219" s="10">
        <v>42779</v>
      </c>
      <c r="V219" s="11">
        <v>43525</v>
      </c>
      <c r="W219" s="6">
        <v>54181</v>
      </c>
      <c r="X219" s="6">
        <v>63254</v>
      </c>
      <c r="Y219" s="6">
        <v>26361</v>
      </c>
      <c r="Z219" s="6">
        <v>10940</v>
      </c>
      <c r="AA219" s="6">
        <v>19886</v>
      </c>
      <c r="AB219" s="8">
        <v>43525</v>
      </c>
      <c r="AD219"/>
    </row>
    <row r="220" spans="2:30" ht="15" x14ac:dyDescent="0.2">
      <c r="B220" s="6">
        <v>3499497</v>
      </c>
      <c r="C220" s="6" t="s">
        <v>168</v>
      </c>
      <c r="D220" s="7">
        <v>0.50490740740740736</v>
      </c>
      <c r="E220" s="6" t="s">
        <v>76</v>
      </c>
      <c r="F220" s="6">
        <v>18</v>
      </c>
      <c r="G220" s="6">
        <v>31</v>
      </c>
      <c r="H220" s="6" t="s">
        <v>9</v>
      </c>
      <c r="I220" s="8" t="str">
        <f t="shared" si="18"/>
        <v>2018</v>
      </c>
      <c r="J220" s="9" t="str">
        <f t="shared" si="19"/>
        <v>02</v>
      </c>
      <c r="K220" s="9" t="str">
        <f t="shared" si="20"/>
        <v>22</v>
      </c>
      <c r="L220" s="10">
        <v>43153</v>
      </c>
      <c r="V220" s="11">
        <v>43526</v>
      </c>
      <c r="W220" s="6">
        <v>58788</v>
      </c>
      <c r="X220" s="6">
        <v>58211</v>
      </c>
      <c r="Y220" s="6">
        <v>15453</v>
      </c>
      <c r="Z220" s="6">
        <v>13097</v>
      </c>
      <c r="AA220" s="6">
        <v>36400</v>
      </c>
      <c r="AB220" s="8">
        <v>43525</v>
      </c>
      <c r="AD220"/>
    </row>
    <row r="221" spans="2:30" ht="15" x14ac:dyDescent="0.2">
      <c r="B221" s="6">
        <v>3887023</v>
      </c>
      <c r="C221" s="6" t="s">
        <v>47</v>
      </c>
      <c r="D221" s="7">
        <v>0.85339120370370369</v>
      </c>
      <c r="E221" s="6" t="s">
        <v>12</v>
      </c>
      <c r="F221" s="6">
        <v>1</v>
      </c>
      <c r="G221" s="6">
        <v>0</v>
      </c>
      <c r="H221" s="6" t="s">
        <v>9</v>
      </c>
      <c r="I221" s="8" t="str">
        <f t="shared" si="18"/>
        <v>2017</v>
      </c>
      <c r="J221" s="9" t="str">
        <f t="shared" si="19"/>
        <v>08</v>
      </c>
      <c r="K221" s="9" t="str">
        <f t="shared" si="20"/>
        <v>26</v>
      </c>
      <c r="L221" s="10">
        <v>42973</v>
      </c>
      <c r="V221" s="11">
        <v>43527</v>
      </c>
      <c r="W221" s="6">
        <v>51910</v>
      </c>
      <c r="X221" s="6">
        <v>58515</v>
      </c>
      <c r="Y221" s="6">
        <v>22154</v>
      </c>
      <c r="Z221" s="6">
        <v>11267</v>
      </c>
      <c r="AA221" s="6">
        <v>13584</v>
      </c>
      <c r="AB221" s="8">
        <v>43525</v>
      </c>
      <c r="AD221"/>
    </row>
    <row r="222" spans="2:30" ht="15" x14ac:dyDescent="0.2">
      <c r="B222" s="6">
        <v>3468509</v>
      </c>
      <c r="C222" s="6" t="s">
        <v>115</v>
      </c>
      <c r="D222" s="7">
        <v>0.75032407407407409</v>
      </c>
      <c r="E222" s="6" t="s">
        <v>27</v>
      </c>
      <c r="F222" s="6">
        <v>4</v>
      </c>
      <c r="G222" s="6">
        <v>1</v>
      </c>
      <c r="H222" s="6" t="s">
        <v>9</v>
      </c>
      <c r="I222" s="8" t="str">
        <f t="shared" si="18"/>
        <v>2018</v>
      </c>
      <c r="J222" s="9" t="str">
        <f t="shared" si="19"/>
        <v>12</v>
      </c>
      <c r="K222" s="9" t="str">
        <f t="shared" si="20"/>
        <v>31</v>
      </c>
      <c r="L222" s="10">
        <v>43465</v>
      </c>
      <c r="V222" s="11">
        <v>43528</v>
      </c>
      <c r="W222" s="6">
        <v>55636</v>
      </c>
      <c r="X222" s="6">
        <v>69690</v>
      </c>
      <c r="Y222" s="6">
        <v>11090</v>
      </c>
      <c r="Z222" s="6">
        <v>30031</v>
      </c>
      <c r="AA222" s="6">
        <v>19305</v>
      </c>
      <c r="AB222" s="8">
        <v>43525</v>
      </c>
      <c r="AD222"/>
    </row>
    <row r="223" spans="2:30" ht="15" x14ac:dyDescent="0.2">
      <c r="B223" s="6">
        <v>4299088</v>
      </c>
      <c r="C223" s="6" t="s">
        <v>169</v>
      </c>
      <c r="D223" s="7">
        <v>0.13828703703703704</v>
      </c>
      <c r="E223" s="6" t="s">
        <v>14</v>
      </c>
      <c r="F223" s="6">
        <v>28</v>
      </c>
      <c r="G223" s="6">
        <v>49</v>
      </c>
      <c r="H223" s="6" t="s">
        <v>9</v>
      </c>
      <c r="I223" s="8" t="str">
        <f t="shared" si="18"/>
        <v>2016</v>
      </c>
      <c r="J223" s="9" t="str">
        <f t="shared" si="19"/>
        <v>02</v>
      </c>
      <c r="K223" s="9" t="str">
        <f t="shared" si="20"/>
        <v>16</v>
      </c>
      <c r="L223" s="10">
        <v>42416</v>
      </c>
      <c r="V223" s="11">
        <v>43529</v>
      </c>
      <c r="W223" s="6">
        <v>57588</v>
      </c>
      <c r="X223" s="6">
        <v>56635</v>
      </c>
      <c r="Y223" s="6">
        <v>13932</v>
      </c>
      <c r="Z223" s="6">
        <v>26475</v>
      </c>
      <c r="AA223" s="6">
        <v>38830</v>
      </c>
      <c r="AB223" s="8">
        <v>43525</v>
      </c>
      <c r="AD223"/>
    </row>
    <row r="224" spans="2:30" ht="15" x14ac:dyDescent="0.2">
      <c r="B224" s="6">
        <v>4727874</v>
      </c>
      <c r="C224" s="11">
        <v>42922</v>
      </c>
      <c r="D224" s="7">
        <v>0.28677083333333331</v>
      </c>
      <c r="E224" s="6" t="s">
        <v>10</v>
      </c>
      <c r="F224" s="6">
        <v>13</v>
      </c>
      <c r="G224" s="6">
        <v>53</v>
      </c>
      <c r="H224" s="6" t="s">
        <v>9</v>
      </c>
      <c r="I224" s="8" t="str">
        <f t="shared" si="18"/>
        <v>2922</v>
      </c>
      <c r="J224" s="9" t="str">
        <f t="shared" si="19"/>
        <v>22</v>
      </c>
      <c r="K224" s="9" t="str">
        <f t="shared" si="20"/>
        <v>42</v>
      </c>
      <c r="L224" s="10">
        <v>42922</v>
      </c>
      <c r="V224" s="11">
        <v>43530</v>
      </c>
      <c r="W224" s="6">
        <v>59333</v>
      </c>
      <c r="X224" s="6">
        <v>63992</v>
      </c>
      <c r="Y224" s="6">
        <v>21538</v>
      </c>
      <c r="Z224" s="6">
        <v>23876</v>
      </c>
      <c r="AA224" s="6">
        <v>33634</v>
      </c>
      <c r="AB224" s="8">
        <v>43525</v>
      </c>
      <c r="AD224"/>
    </row>
    <row r="225" spans="2:30" ht="15" x14ac:dyDescent="0.2">
      <c r="B225" s="6">
        <v>3632950</v>
      </c>
      <c r="C225" s="6" t="s">
        <v>170</v>
      </c>
      <c r="D225" s="7">
        <v>0.81658564814814816</v>
      </c>
      <c r="E225" s="6" t="s">
        <v>36</v>
      </c>
      <c r="F225" s="6">
        <v>15</v>
      </c>
      <c r="G225" s="6">
        <v>243</v>
      </c>
      <c r="H225" s="6" t="s">
        <v>15</v>
      </c>
      <c r="I225" s="8" t="str">
        <f t="shared" si="18"/>
        <v>2015</v>
      </c>
      <c r="J225" s="9" t="str">
        <f t="shared" si="19"/>
        <v>10</v>
      </c>
      <c r="K225" s="9" t="str">
        <f t="shared" si="20"/>
        <v>31</v>
      </c>
      <c r="L225" s="10">
        <v>42308</v>
      </c>
      <c r="V225" s="11">
        <v>43531</v>
      </c>
      <c r="W225" s="6">
        <v>54581</v>
      </c>
      <c r="X225" s="6">
        <v>57322</v>
      </c>
      <c r="Y225" s="6">
        <v>34028</v>
      </c>
      <c r="Z225" s="6">
        <v>30136</v>
      </c>
      <c r="AA225" s="6">
        <v>29128</v>
      </c>
      <c r="AB225" s="8">
        <v>43525</v>
      </c>
      <c r="AD225"/>
    </row>
    <row r="226" spans="2:30" ht="15" x14ac:dyDescent="0.2">
      <c r="B226" s="6">
        <v>5393452</v>
      </c>
      <c r="C226" s="6" t="s">
        <v>171</v>
      </c>
      <c r="D226" s="7">
        <v>0.28685185185185186</v>
      </c>
      <c r="E226" s="6" t="s">
        <v>20</v>
      </c>
      <c r="F226" s="6">
        <v>27</v>
      </c>
      <c r="G226" s="6">
        <v>43</v>
      </c>
      <c r="H226" s="6" t="s">
        <v>9</v>
      </c>
      <c r="I226" s="8" t="str">
        <f t="shared" si="18"/>
        <v>2018</v>
      </c>
      <c r="J226" s="9" t="str">
        <f t="shared" si="19"/>
        <v>09</v>
      </c>
      <c r="K226" s="9" t="str">
        <f t="shared" si="20"/>
        <v>25</v>
      </c>
      <c r="L226" s="10">
        <v>43368</v>
      </c>
      <c r="V226" s="11">
        <v>43532</v>
      </c>
      <c r="W226" s="6">
        <v>58963</v>
      </c>
      <c r="X226" s="6">
        <v>54096</v>
      </c>
      <c r="Y226" s="6">
        <v>10927</v>
      </c>
      <c r="Z226" s="6">
        <v>4990</v>
      </c>
      <c r="AA226" s="6">
        <v>7304</v>
      </c>
      <c r="AB226" s="8">
        <v>43525</v>
      </c>
      <c r="AD226"/>
    </row>
    <row r="227" spans="2:30" ht="15" x14ac:dyDescent="0.2">
      <c r="B227" s="6">
        <v>4217497</v>
      </c>
      <c r="C227" s="11">
        <v>42951</v>
      </c>
      <c r="D227" s="7">
        <v>0.64978009259259262</v>
      </c>
      <c r="E227" s="6" t="s">
        <v>17</v>
      </c>
      <c r="F227" s="6">
        <v>1</v>
      </c>
      <c r="G227" s="6">
        <v>0</v>
      </c>
      <c r="H227" s="6" t="s">
        <v>9</v>
      </c>
      <c r="I227" s="8" t="str">
        <f t="shared" si="18"/>
        <v>2951</v>
      </c>
      <c r="J227" s="9" t="str">
        <f t="shared" si="19"/>
        <v>51</v>
      </c>
      <c r="K227" s="9" t="str">
        <f t="shared" si="20"/>
        <v>42</v>
      </c>
      <c r="L227" s="10">
        <v>42951</v>
      </c>
      <c r="V227" s="11">
        <v>43533</v>
      </c>
      <c r="W227" s="6">
        <v>53142</v>
      </c>
      <c r="X227" s="6">
        <v>66528</v>
      </c>
      <c r="Y227" s="6">
        <v>33685</v>
      </c>
      <c r="Z227" s="6">
        <v>18088</v>
      </c>
      <c r="AA227" s="6">
        <v>22132</v>
      </c>
      <c r="AB227" s="8">
        <v>43525</v>
      </c>
      <c r="AD227"/>
    </row>
    <row r="228" spans="2:30" ht="15" x14ac:dyDescent="0.2">
      <c r="B228" s="6">
        <v>5765788</v>
      </c>
      <c r="C228" s="6" t="s">
        <v>172</v>
      </c>
      <c r="D228" s="7">
        <v>3.5763888888888887E-2</v>
      </c>
      <c r="E228" s="6" t="s">
        <v>14</v>
      </c>
      <c r="F228" s="6">
        <v>11</v>
      </c>
      <c r="G228" s="6">
        <v>206</v>
      </c>
      <c r="H228" s="6" t="s">
        <v>15</v>
      </c>
      <c r="I228" s="8" t="str">
        <f t="shared" si="18"/>
        <v>2015</v>
      </c>
      <c r="J228" s="9" t="str">
        <f t="shared" si="19"/>
        <v>11</v>
      </c>
      <c r="K228" s="9" t="str">
        <f t="shared" si="20"/>
        <v>26</v>
      </c>
      <c r="L228" s="10">
        <v>42334</v>
      </c>
      <c r="V228" s="11">
        <v>43534</v>
      </c>
      <c r="W228" s="6">
        <v>56252</v>
      </c>
      <c r="X228" s="6">
        <v>63981</v>
      </c>
      <c r="Y228" s="6">
        <v>18030</v>
      </c>
      <c r="Z228" s="6">
        <v>10743</v>
      </c>
      <c r="AA228" s="6">
        <v>26547</v>
      </c>
      <c r="AB228" s="8">
        <v>43525</v>
      </c>
      <c r="AD228"/>
    </row>
    <row r="229" spans="2:30" ht="15" x14ac:dyDescent="0.2">
      <c r="B229" s="6">
        <v>5442595</v>
      </c>
      <c r="C229" s="11">
        <v>43255</v>
      </c>
      <c r="D229" s="7">
        <v>0.41118055555555555</v>
      </c>
      <c r="E229" s="6" t="s">
        <v>17</v>
      </c>
      <c r="F229" s="6">
        <v>11</v>
      </c>
      <c r="G229" s="6">
        <v>22</v>
      </c>
      <c r="H229" s="6" t="s">
        <v>9</v>
      </c>
      <c r="I229" s="8" t="str">
        <f t="shared" si="18"/>
        <v>3255</v>
      </c>
      <c r="J229" s="9" t="str">
        <f t="shared" si="19"/>
        <v>55</v>
      </c>
      <c r="K229" s="9" t="str">
        <f t="shared" si="20"/>
        <v>43</v>
      </c>
      <c r="L229" s="10">
        <v>43255</v>
      </c>
      <c r="V229" s="11">
        <v>43535</v>
      </c>
      <c r="W229" s="6">
        <v>55622</v>
      </c>
      <c r="X229" s="6">
        <v>64866</v>
      </c>
      <c r="Y229" s="6">
        <v>34703</v>
      </c>
      <c r="Z229" s="6">
        <v>20696</v>
      </c>
      <c r="AA229" s="6">
        <v>23643</v>
      </c>
      <c r="AB229" s="8">
        <v>43525</v>
      </c>
      <c r="AD229"/>
    </row>
    <row r="230" spans="2:30" ht="15" x14ac:dyDescent="0.2">
      <c r="B230" s="6">
        <v>5540126</v>
      </c>
      <c r="C230" s="6" t="s">
        <v>173</v>
      </c>
      <c r="D230" s="7">
        <v>7.8611111111111118E-2</v>
      </c>
      <c r="E230" s="6" t="s">
        <v>8</v>
      </c>
      <c r="F230" s="6">
        <v>7</v>
      </c>
      <c r="G230" s="6">
        <v>22</v>
      </c>
      <c r="H230" s="6" t="s">
        <v>9</v>
      </c>
      <c r="I230" s="8" t="str">
        <f t="shared" si="18"/>
        <v>2018</v>
      </c>
      <c r="J230" s="9" t="str">
        <f t="shared" si="19"/>
        <v>06</v>
      </c>
      <c r="K230" s="9" t="str">
        <f t="shared" si="20"/>
        <v>22</v>
      </c>
      <c r="L230" s="10">
        <v>43273</v>
      </c>
      <c r="V230" s="11">
        <v>43536</v>
      </c>
      <c r="W230" s="6">
        <v>55384</v>
      </c>
      <c r="X230" s="6">
        <v>51252</v>
      </c>
      <c r="Y230" s="6">
        <v>34224</v>
      </c>
      <c r="Z230" s="6">
        <v>33254</v>
      </c>
      <c r="AA230" s="6">
        <v>24075</v>
      </c>
      <c r="AB230" s="8">
        <v>43525</v>
      </c>
      <c r="AD230"/>
    </row>
    <row r="231" spans="2:30" ht="15" x14ac:dyDescent="0.2">
      <c r="B231" s="6">
        <v>3691649</v>
      </c>
      <c r="C231" s="11">
        <v>42682</v>
      </c>
      <c r="D231" s="7">
        <v>0.90619212962962958</v>
      </c>
      <c r="E231" s="6" t="s">
        <v>20</v>
      </c>
      <c r="F231" s="6">
        <v>19</v>
      </c>
      <c r="G231" s="6">
        <v>76</v>
      </c>
      <c r="H231" s="6" t="s">
        <v>9</v>
      </c>
      <c r="I231" s="8" t="str">
        <f t="shared" si="18"/>
        <v>2682</v>
      </c>
      <c r="J231" s="9" t="str">
        <f t="shared" si="19"/>
        <v>82</v>
      </c>
      <c r="K231" s="9" t="str">
        <f t="shared" si="20"/>
        <v>42</v>
      </c>
      <c r="L231" s="10">
        <v>42682</v>
      </c>
      <c r="V231" s="11">
        <v>43537</v>
      </c>
      <c r="W231" s="6">
        <v>50423</v>
      </c>
      <c r="X231" s="6">
        <v>54933</v>
      </c>
      <c r="Y231" s="6">
        <v>26213</v>
      </c>
      <c r="Z231" s="6">
        <v>5479</v>
      </c>
      <c r="AA231" s="6">
        <v>15467</v>
      </c>
      <c r="AB231" s="8">
        <v>43525</v>
      </c>
      <c r="AD231"/>
    </row>
    <row r="232" spans="2:30" ht="15" x14ac:dyDescent="0.2">
      <c r="B232" s="6">
        <v>4354144</v>
      </c>
      <c r="C232" s="6" t="s">
        <v>174</v>
      </c>
      <c r="D232" s="7">
        <v>0.10243055555555555</v>
      </c>
      <c r="E232" s="6" t="s">
        <v>21</v>
      </c>
      <c r="F232" s="6">
        <v>26</v>
      </c>
      <c r="G232" s="6">
        <v>97</v>
      </c>
      <c r="H232" s="6" t="s">
        <v>15</v>
      </c>
      <c r="I232" s="8" t="str">
        <f t="shared" si="18"/>
        <v>2016</v>
      </c>
      <c r="J232" s="9" t="str">
        <f t="shared" si="19"/>
        <v>11</v>
      </c>
      <c r="K232" s="9" t="str">
        <f t="shared" si="20"/>
        <v>22</v>
      </c>
      <c r="L232" s="10">
        <v>42696</v>
      </c>
      <c r="V232" s="11">
        <v>43538</v>
      </c>
      <c r="W232" s="6">
        <v>51991</v>
      </c>
      <c r="X232" s="6">
        <v>61239</v>
      </c>
      <c r="Y232" s="6">
        <v>13722</v>
      </c>
      <c r="Z232" s="6">
        <v>31983</v>
      </c>
      <c r="AA232" s="6">
        <v>16499</v>
      </c>
      <c r="AB232" s="8">
        <v>43525</v>
      </c>
      <c r="AD232"/>
    </row>
    <row r="233" spans="2:30" ht="15" x14ac:dyDescent="0.2">
      <c r="B233" s="6">
        <v>4984771</v>
      </c>
      <c r="C233" s="11">
        <v>42047</v>
      </c>
      <c r="D233" s="7">
        <v>0.93646990740740743</v>
      </c>
      <c r="E233" s="6" t="s">
        <v>77</v>
      </c>
      <c r="F233" s="6">
        <v>5</v>
      </c>
      <c r="G233" s="6">
        <v>28</v>
      </c>
      <c r="H233" s="6" t="s">
        <v>9</v>
      </c>
      <c r="I233" s="8" t="str">
        <f t="shared" si="18"/>
        <v>2047</v>
      </c>
      <c r="J233" s="9" t="str">
        <f t="shared" si="19"/>
        <v>47</v>
      </c>
      <c r="K233" s="9" t="str">
        <f t="shared" si="20"/>
        <v>42</v>
      </c>
      <c r="L233" s="10">
        <v>42047</v>
      </c>
      <c r="V233" s="11">
        <v>43539</v>
      </c>
      <c r="W233" s="6">
        <v>59102</v>
      </c>
      <c r="X233" s="6">
        <v>66374</v>
      </c>
      <c r="Y233" s="6">
        <v>11664</v>
      </c>
      <c r="Z233" s="6">
        <v>13170</v>
      </c>
      <c r="AA233" s="6">
        <v>36229</v>
      </c>
      <c r="AB233" s="8">
        <v>43525</v>
      </c>
      <c r="AD233"/>
    </row>
    <row r="234" spans="2:30" ht="15" x14ac:dyDescent="0.2">
      <c r="B234" s="6">
        <v>3007157</v>
      </c>
      <c r="C234" s="6" t="s">
        <v>175</v>
      </c>
      <c r="D234" s="7">
        <v>0.19089120370370372</v>
      </c>
      <c r="E234" s="6" t="s">
        <v>41</v>
      </c>
      <c r="F234" s="6">
        <v>22</v>
      </c>
      <c r="G234" s="6">
        <v>68</v>
      </c>
      <c r="H234" s="6" t="s">
        <v>9</v>
      </c>
      <c r="I234" s="8" t="str">
        <f t="shared" si="18"/>
        <v>2014</v>
      </c>
      <c r="J234" s="9" t="str">
        <f t="shared" si="19"/>
        <v>09</v>
      </c>
      <c r="K234" s="9" t="str">
        <f t="shared" si="20"/>
        <v>15</v>
      </c>
      <c r="L234" s="10">
        <v>41897</v>
      </c>
      <c r="V234" s="11">
        <v>43540</v>
      </c>
      <c r="W234" s="6">
        <v>50688</v>
      </c>
      <c r="X234" s="6">
        <v>55495</v>
      </c>
      <c r="Y234" s="6">
        <v>32137</v>
      </c>
      <c r="Z234" s="6">
        <v>29615</v>
      </c>
      <c r="AA234" s="6">
        <v>23048</v>
      </c>
      <c r="AB234" s="8">
        <v>43525</v>
      </c>
      <c r="AD234"/>
    </row>
    <row r="235" spans="2:30" ht="15" x14ac:dyDescent="0.2">
      <c r="B235" s="6">
        <v>5224219</v>
      </c>
      <c r="C235" s="6" t="s">
        <v>176</v>
      </c>
      <c r="D235" s="7">
        <v>0.17504629629629628</v>
      </c>
      <c r="E235" s="6" t="s">
        <v>28</v>
      </c>
      <c r="F235" s="6">
        <v>31</v>
      </c>
      <c r="G235" s="6">
        <v>28</v>
      </c>
      <c r="H235" s="6" t="s">
        <v>9</v>
      </c>
      <c r="I235" s="8" t="str">
        <f t="shared" si="18"/>
        <v>2018</v>
      </c>
      <c r="J235" s="9" t="str">
        <f t="shared" si="19"/>
        <v>06</v>
      </c>
      <c r="K235" s="9" t="str">
        <f t="shared" si="20"/>
        <v>25</v>
      </c>
      <c r="L235" s="10">
        <v>43276</v>
      </c>
      <c r="V235" s="11">
        <v>43541</v>
      </c>
      <c r="W235" s="6">
        <v>54991</v>
      </c>
      <c r="X235" s="6">
        <v>50947</v>
      </c>
      <c r="Y235" s="6">
        <v>11157</v>
      </c>
      <c r="Z235" s="6">
        <v>32968</v>
      </c>
      <c r="AA235" s="6">
        <v>32764</v>
      </c>
      <c r="AB235" s="8">
        <v>43525</v>
      </c>
      <c r="AD235"/>
    </row>
    <row r="236" spans="2:30" ht="15" x14ac:dyDescent="0.2">
      <c r="B236" s="6">
        <v>3161470</v>
      </c>
      <c r="C236" s="6" t="s">
        <v>177</v>
      </c>
      <c r="D236" s="7">
        <v>0.54637731481481477</v>
      </c>
      <c r="E236" s="6" t="s">
        <v>39</v>
      </c>
      <c r="F236" s="6">
        <v>15</v>
      </c>
      <c r="G236" s="6">
        <v>56</v>
      </c>
      <c r="H236" s="6" t="s">
        <v>9</v>
      </c>
      <c r="I236" s="8" t="str">
        <f t="shared" si="18"/>
        <v>2016</v>
      </c>
      <c r="J236" s="9" t="str">
        <f t="shared" si="19"/>
        <v>03</v>
      </c>
      <c r="K236" s="9" t="str">
        <f t="shared" si="20"/>
        <v>28</v>
      </c>
      <c r="L236" s="10">
        <v>42457</v>
      </c>
      <c r="V236" s="11">
        <v>43542</v>
      </c>
      <c r="W236" s="6">
        <v>52354</v>
      </c>
      <c r="X236" s="6">
        <v>52393</v>
      </c>
      <c r="Y236" s="6">
        <v>21752</v>
      </c>
      <c r="Z236" s="6">
        <v>22312</v>
      </c>
      <c r="AA236" s="6">
        <v>11283</v>
      </c>
      <c r="AB236" s="8">
        <v>43525</v>
      </c>
      <c r="AD236"/>
    </row>
    <row r="237" spans="2:30" ht="15" x14ac:dyDescent="0.2">
      <c r="B237" s="6">
        <v>3019982</v>
      </c>
      <c r="C237" s="6" t="s">
        <v>178</v>
      </c>
      <c r="D237" s="7">
        <v>0.6071643518518518</v>
      </c>
      <c r="E237" s="6" t="s">
        <v>21</v>
      </c>
      <c r="F237" s="6">
        <v>25</v>
      </c>
      <c r="G237" s="6">
        <v>203</v>
      </c>
      <c r="H237" s="6" t="s">
        <v>15</v>
      </c>
      <c r="I237" s="8" t="str">
        <f t="shared" si="18"/>
        <v>2015</v>
      </c>
      <c r="J237" s="9" t="str">
        <f t="shared" si="19"/>
        <v>07</v>
      </c>
      <c r="K237" s="9" t="str">
        <f t="shared" si="20"/>
        <v>16</v>
      </c>
      <c r="L237" s="10">
        <v>42201</v>
      </c>
      <c r="V237" s="11">
        <v>43543</v>
      </c>
      <c r="W237" s="6">
        <v>51722</v>
      </c>
      <c r="X237" s="6">
        <v>65559</v>
      </c>
      <c r="Y237" s="6">
        <v>32945</v>
      </c>
      <c r="Z237" s="6">
        <v>17310</v>
      </c>
      <c r="AA237" s="6">
        <v>31027</v>
      </c>
      <c r="AB237" s="8">
        <v>43525</v>
      </c>
      <c r="AD237"/>
    </row>
    <row r="238" spans="2:30" ht="15" x14ac:dyDescent="0.2">
      <c r="B238" s="6">
        <v>4000463</v>
      </c>
      <c r="C238" s="11">
        <v>42622</v>
      </c>
      <c r="D238" s="7">
        <v>0.87170138888888893</v>
      </c>
      <c r="E238" s="6" t="s">
        <v>20</v>
      </c>
      <c r="F238" s="6">
        <v>0</v>
      </c>
      <c r="G238" s="6">
        <v>0</v>
      </c>
      <c r="H238" s="6" t="s">
        <v>9</v>
      </c>
      <c r="I238" s="8" t="str">
        <f t="shared" si="18"/>
        <v>2622</v>
      </c>
      <c r="J238" s="9" t="str">
        <f t="shared" si="19"/>
        <v>22</v>
      </c>
      <c r="K238" s="9" t="str">
        <f t="shared" si="20"/>
        <v>42</v>
      </c>
      <c r="L238" s="10">
        <v>42622</v>
      </c>
      <c r="V238" s="11">
        <v>43544</v>
      </c>
      <c r="W238" s="6">
        <v>53717</v>
      </c>
      <c r="X238" s="6">
        <v>52256</v>
      </c>
      <c r="Y238" s="6">
        <v>22575</v>
      </c>
      <c r="Z238" s="6">
        <v>13242</v>
      </c>
      <c r="AA238" s="6">
        <v>32291</v>
      </c>
      <c r="AB238" s="8">
        <v>43525</v>
      </c>
      <c r="AD238"/>
    </row>
    <row r="239" spans="2:30" ht="15" x14ac:dyDescent="0.2">
      <c r="B239" s="6">
        <v>4383091</v>
      </c>
      <c r="C239" s="11">
        <v>43164</v>
      </c>
      <c r="D239" s="7">
        <v>0.20445601851851852</v>
      </c>
      <c r="E239" s="6" t="s">
        <v>98</v>
      </c>
      <c r="F239" s="6">
        <v>23</v>
      </c>
      <c r="G239" s="6">
        <v>24</v>
      </c>
      <c r="H239" s="6" t="s">
        <v>9</v>
      </c>
      <c r="I239" s="8" t="str">
        <f t="shared" si="18"/>
        <v>3164</v>
      </c>
      <c r="J239" s="9" t="str">
        <f t="shared" si="19"/>
        <v>64</v>
      </c>
      <c r="K239" s="9" t="str">
        <f t="shared" si="20"/>
        <v>43</v>
      </c>
      <c r="L239" s="10">
        <v>43164</v>
      </c>
      <c r="V239" s="11">
        <v>43545</v>
      </c>
      <c r="W239" s="6">
        <v>59763</v>
      </c>
      <c r="X239" s="6">
        <v>53271</v>
      </c>
      <c r="Y239" s="6">
        <v>12794</v>
      </c>
      <c r="Z239" s="6">
        <v>10523</v>
      </c>
      <c r="AA239" s="6">
        <v>31914</v>
      </c>
      <c r="AB239" s="8">
        <v>43525</v>
      </c>
      <c r="AD239"/>
    </row>
    <row r="240" spans="2:30" ht="15" x14ac:dyDescent="0.2">
      <c r="B240" s="6">
        <v>5800706</v>
      </c>
      <c r="C240" s="11">
        <v>42777</v>
      </c>
      <c r="D240" s="7">
        <v>0.66780092592592588</v>
      </c>
      <c r="E240" s="6" t="s">
        <v>95</v>
      </c>
      <c r="F240" s="6">
        <v>0</v>
      </c>
      <c r="G240" s="6">
        <v>0</v>
      </c>
      <c r="H240" s="6" t="s">
        <v>9</v>
      </c>
      <c r="I240" s="8" t="str">
        <f t="shared" si="18"/>
        <v>2777</v>
      </c>
      <c r="J240" s="9" t="str">
        <f t="shared" si="19"/>
        <v>77</v>
      </c>
      <c r="K240" s="9" t="str">
        <f t="shared" si="20"/>
        <v>42</v>
      </c>
      <c r="L240" s="10">
        <v>42777</v>
      </c>
      <c r="V240" s="11">
        <v>43546</v>
      </c>
      <c r="W240" s="6">
        <v>52914</v>
      </c>
      <c r="X240" s="6">
        <v>51157</v>
      </c>
      <c r="Y240" s="6">
        <v>24558</v>
      </c>
      <c r="Z240" s="6">
        <v>34985</v>
      </c>
      <c r="AA240" s="6">
        <v>37429</v>
      </c>
      <c r="AB240" s="8">
        <v>43525</v>
      </c>
      <c r="AD240"/>
    </row>
    <row r="241" spans="2:30" ht="15" x14ac:dyDescent="0.2">
      <c r="B241" s="6">
        <v>3950346</v>
      </c>
      <c r="C241" s="6" t="s">
        <v>179</v>
      </c>
      <c r="D241" s="7">
        <v>6.0312499999999998E-2</v>
      </c>
      <c r="E241" s="6" t="s">
        <v>66</v>
      </c>
      <c r="F241" s="6">
        <v>3</v>
      </c>
      <c r="G241" s="6">
        <v>5</v>
      </c>
      <c r="H241" s="6" t="s">
        <v>9</v>
      </c>
      <c r="I241" s="8" t="str">
        <f t="shared" si="18"/>
        <v>2016</v>
      </c>
      <c r="J241" s="9" t="str">
        <f t="shared" si="19"/>
        <v>11</v>
      </c>
      <c r="K241" s="9" t="str">
        <f t="shared" si="20"/>
        <v>13</v>
      </c>
      <c r="L241" s="10">
        <v>42687</v>
      </c>
      <c r="V241" s="11">
        <v>43547</v>
      </c>
      <c r="W241" s="6">
        <v>53569</v>
      </c>
      <c r="X241" s="6">
        <v>66522</v>
      </c>
      <c r="Y241" s="6">
        <v>13861</v>
      </c>
      <c r="Z241" s="6">
        <v>9994</v>
      </c>
      <c r="AA241" s="6">
        <v>27837</v>
      </c>
      <c r="AB241" s="8">
        <v>43525</v>
      </c>
      <c r="AD241"/>
    </row>
    <row r="242" spans="2:30" ht="15" x14ac:dyDescent="0.2">
      <c r="B242" s="6">
        <v>4668074</v>
      </c>
      <c r="C242" s="11">
        <v>41738</v>
      </c>
      <c r="D242" s="7">
        <v>2.9236111111111112E-2</v>
      </c>
      <c r="E242" s="6" t="s">
        <v>19</v>
      </c>
      <c r="F242" s="6">
        <v>6</v>
      </c>
      <c r="G242" s="6">
        <v>15</v>
      </c>
      <c r="H242" s="6" t="s">
        <v>9</v>
      </c>
      <c r="I242" s="8" t="str">
        <f t="shared" si="18"/>
        <v>1738</v>
      </c>
      <c r="J242" s="9" t="str">
        <f t="shared" si="19"/>
        <v>38</v>
      </c>
      <c r="K242" s="9" t="str">
        <f t="shared" si="20"/>
        <v>41</v>
      </c>
      <c r="L242" s="10">
        <v>41738</v>
      </c>
      <c r="V242" s="11">
        <v>43548</v>
      </c>
      <c r="W242" s="6">
        <v>58004</v>
      </c>
      <c r="X242" s="6">
        <v>56876</v>
      </c>
      <c r="Y242" s="6">
        <v>16289</v>
      </c>
      <c r="Z242" s="6">
        <v>26619</v>
      </c>
      <c r="AA242" s="6">
        <v>38669</v>
      </c>
      <c r="AB242" s="8">
        <v>43525</v>
      </c>
      <c r="AD242"/>
    </row>
    <row r="243" spans="2:30" ht="15" x14ac:dyDescent="0.2">
      <c r="B243" s="6">
        <v>3423784</v>
      </c>
      <c r="C243" s="6" t="s">
        <v>180</v>
      </c>
      <c r="D243" s="7">
        <v>0.74444444444444446</v>
      </c>
      <c r="E243" s="6" t="s">
        <v>38</v>
      </c>
      <c r="F243" s="6">
        <v>0</v>
      </c>
      <c r="G243" s="6">
        <v>0</v>
      </c>
      <c r="H243" s="6" t="s">
        <v>9</v>
      </c>
      <c r="I243" s="8" t="str">
        <f t="shared" si="18"/>
        <v>2015</v>
      </c>
      <c r="J243" s="9" t="str">
        <f t="shared" si="19"/>
        <v>08</v>
      </c>
      <c r="K243" s="9" t="str">
        <f t="shared" si="20"/>
        <v>25</v>
      </c>
      <c r="L243" s="10">
        <v>42241</v>
      </c>
      <c r="V243" s="11">
        <v>43549</v>
      </c>
      <c r="W243" s="6">
        <v>58995</v>
      </c>
      <c r="X243" s="6">
        <v>55320</v>
      </c>
      <c r="Y243" s="6">
        <v>19178</v>
      </c>
      <c r="Z243" s="6">
        <v>22838</v>
      </c>
      <c r="AA243" s="6">
        <v>23716</v>
      </c>
      <c r="AB243" s="8">
        <v>43525</v>
      </c>
      <c r="AD243"/>
    </row>
    <row r="244" spans="2:30" ht="15" x14ac:dyDescent="0.2">
      <c r="B244" s="6">
        <v>3891110</v>
      </c>
      <c r="C244" s="11">
        <v>42778</v>
      </c>
      <c r="D244" s="7">
        <v>0.74238425925925922</v>
      </c>
      <c r="E244" s="6" t="s">
        <v>25</v>
      </c>
      <c r="F244" s="6">
        <v>14</v>
      </c>
      <c r="G244" s="6">
        <v>43</v>
      </c>
      <c r="H244" s="6" t="s">
        <v>9</v>
      </c>
      <c r="I244" s="8" t="str">
        <f t="shared" si="18"/>
        <v>2778</v>
      </c>
      <c r="J244" s="9" t="str">
        <f t="shared" si="19"/>
        <v>78</v>
      </c>
      <c r="K244" s="9" t="str">
        <f t="shared" si="20"/>
        <v>42</v>
      </c>
      <c r="L244" s="10">
        <v>42778</v>
      </c>
      <c r="V244" s="11">
        <v>43550</v>
      </c>
      <c r="W244" s="6">
        <v>57593</v>
      </c>
      <c r="X244" s="6">
        <v>57637</v>
      </c>
      <c r="Y244" s="6">
        <v>25948</v>
      </c>
      <c r="Z244" s="6">
        <v>28413</v>
      </c>
      <c r="AA244" s="6">
        <v>24060</v>
      </c>
      <c r="AB244" s="8">
        <v>43525</v>
      </c>
      <c r="AD244"/>
    </row>
    <row r="245" spans="2:30" ht="15" x14ac:dyDescent="0.2">
      <c r="B245" s="6">
        <v>5632726</v>
      </c>
      <c r="C245" s="6" t="s">
        <v>181</v>
      </c>
      <c r="D245" s="7">
        <v>0.83929398148148149</v>
      </c>
      <c r="E245" s="6" t="s">
        <v>39</v>
      </c>
      <c r="F245" s="6">
        <v>2</v>
      </c>
      <c r="G245" s="6">
        <v>1</v>
      </c>
      <c r="H245" s="6" t="s">
        <v>9</v>
      </c>
      <c r="I245" s="8" t="str">
        <f t="shared" si="18"/>
        <v>2017</v>
      </c>
      <c r="J245" s="9" t="str">
        <f t="shared" si="19"/>
        <v>04</v>
      </c>
      <c r="K245" s="9" t="str">
        <f t="shared" si="20"/>
        <v>15</v>
      </c>
      <c r="L245" s="10">
        <v>42840</v>
      </c>
      <c r="V245" s="11">
        <v>43551</v>
      </c>
      <c r="W245" s="6">
        <v>54041</v>
      </c>
      <c r="X245" s="6">
        <v>60094</v>
      </c>
      <c r="Y245" s="6">
        <v>33519</v>
      </c>
      <c r="Z245" s="6">
        <v>12676</v>
      </c>
      <c r="AA245" s="6">
        <v>13707</v>
      </c>
      <c r="AB245" s="8">
        <v>43525</v>
      </c>
      <c r="AD245"/>
    </row>
    <row r="246" spans="2:30" ht="15" x14ac:dyDescent="0.2">
      <c r="B246" s="6">
        <v>3438696</v>
      </c>
      <c r="C246" s="6" t="s">
        <v>182</v>
      </c>
      <c r="D246" s="7">
        <v>0.44146990740740738</v>
      </c>
      <c r="E246" s="6" t="s">
        <v>63</v>
      </c>
      <c r="F246" s="6">
        <v>12</v>
      </c>
      <c r="G246" s="6">
        <v>67</v>
      </c>
      <c r="H246" s="6" t="s">
        <v>9</v>
      </c>
      <c r="I246" s="8" t="str">
        <f t="shared" si="18"/>
        <v>2014</v>
      </c>
      <c r="J246" s="9" t="str">
        <f t="shared" si="19"/>
        <v>10</v>
      </c>
      <c r="K246" s="9" t="str">
        <f t="shared" si="20"/>
        <v>16</v>
      </c>
      <c r="L246" s="10">
        <v>41928</v>
      </c>
      <c r="V246" s="11">
        <v>43552</v>
      </c>
      <c r="W246" s="6">
        <v>57834</v>
      </c>
      <c r="X246" s="6">
        <v>63027</v>
      </c>
      <c r="Y246" s="6">
        <v>13244</v>
      </c>
      <c r="Z246" s="6">
        <v>23169</v>
      </c>
      <c r="AA246" s="6">
        <v>33950</v>
      </c>
      <c r="AB246" s="8">
        <v>43525</v>
      </c>
      <c r="AD246"/>
    </row>
    <row r="247" spans="2:30" ht="15" x14ac:dyDescent="0.2">
      <c r="B247" s="6">
        <v>4351845</v>
      </c>
      <c r="C247" s="11">
        <v>43293</v>
      </c>
      <c r="D247" s="7">
        <v>0.7449189814814815</v>
      </c>
      <c r="E247" s="6" t="s">
        <v>64</v>
      </c>
      <c r="F247" s="6">
        <v>11</v>
      </c>
      <c r="G247" s="6">
        <v>31</v>
      </c>
      <c r="H247" s="6" t="s">
        <v>9</v>
      </c>
      <c r="I247" s="8" t="str">
        <f t="shared" si="18"/>
        <v>3293</v>
      </c>
      <c r="J247" s="9" t="str">
        <f t="shared" si="19"/>
        <v>93</v>
      </c>
      <c r="K247" s="9" t="str">
        <f t="shared" si="20"/>
        <v>43</v>
      </c>
      <c r="L247" s="10">
        <v>43293</v>
      </c>
      <c r="V247" s="11">
        <v>43553</v>
      </c>
      <c r="W247" s="6">
        <v>58106</v>
      </c>
      <c r="X247" s="6">
        <v>54285</v>
      </c>
      <c r="Y247" s="6">
        <v>18701</v>
      </c>
      <c r="Z247" s="6">
        <v>6020</v>
      </c>
      <c r="AA247" s="6">
        <v>27008</v>
      </c>
      <c r="AB247" s="8">
        <v>43525</v>
      </c>
      <c r="AD247"/>
    </row>
    <row r="248" spans="2:30" ht="15" x14ac:dyDescent="0.2">
      <c r="B248" s="6">
        <v>5642817</v>
      </c>
      <c r="C248" s="11">
        <v>42494</v>
      </c>
      <c r="D248" s="7">
        <v>0.63225694444444447</v>
      </c>
      <c r="E248" s="6" t="s">
        <v>38</v>
      </c>
      <c r="F248" s="6">
        <v>20</v>
      </c>
      <c r="G248" s="6">
        <v>119</v>
      </c>
      <c r="H248" s="6" t="s">
        <v>15</v>
      </c>
      <c r="I248" s="8" t="str">
        <f t="shared" si="18"/>
        <v>2494</v>
      </c>
      <c r="J248" s="9" t="str">
        <f t="shared" si="19"/>
        <v>94</v>
      </c>
      <c r="K248" s="9" t="str">
        <f t="shared" si="20"/>
        <v>42</v>
      </c>
      <c r="L248" s="10">
        <v>42494</v>
      </c>
      <c r="V248" s="11">
        <v>43554</v>
      </c>
      <c r="W248" s="6">
        <v>51360</v>
      </c>
      <c r="X248" s="6">
        <v>60030</v>
      </c>
      <c r="Y248" s="6">
        <v>29348</v>
      </c>
      <c r="Z248" s="6">
        <v>14628</v>
      </c>
      <c r="AA248" s="6">
        <v>36310</v>
      </c>
      <c r="AB248" s="8">
        <v>43525</v>
      </c>
      <c r="AD248"/>
    </row>
    <row r="249" spans="2:30" ht="15" x14ac:dyDescent="0.2">
      <c r="B249" s="6">
        <v>4015381</v>
      </c>
      <c r="C249" s="6" t="s">
        <v>138</v>
      </c>
      <c r="D249" s="7">
        <v>0.28851851851851851</v>
      </c>
      <c r="E249" s="6" t="s">
        <v>39</v>
      </c>
      <c r="F249" s="6">
        <v>23</v>
      </c>
      <c r="G249" s="6">
        <v>43</v>
      </c>
      <c r="H249" s="6" t="s">
        <v>9</v>
      </c>
      <c r="I249" s="8" t="str">
        <f t="shared" si="18"/>
        <v>2017</v>
      </c>
      <c r="J249" s="9" t="str">
        <f t="shared" si="19"/>
        <v>06</v>
      </c>
      <c r="K249" s="9" t="str">
        <f t="shared" si="20"/>
        <v>15</v>
      </c>
      <c r="L249" s="10">
        <v>42901</v>
      </c>
      <c r="V249" s="11">
        <v>43555</v>
      </c>
      <c r="W249" s="6">
        <v>58157</v>
      </c>
      <c r="X249" s="6">
        <v>67967</v>
      </c>
      <c r="Y249" s="6">
        <v>10763</v>
      </c>
      <c r="Z249" s="6">
        <v>24738</v>
      </c>
      <c r="AA249" s="6">
        <v>18380</v>
      </c>
      <c r="AB249" s="8">
        <v>43525</v>
      </c>
      <c r="AD249"/>
    </row>
    <row r="250" spans="2:30" ht="15" x14ac:dyDescent="0.2">
      <c r="B250" s="6">
        <v>4989447</v>
      </c>
      <c r="C250" s="6" t="s">
        <v>183</v>
      </c>
      <c r="D250" s="7">
        <v>6.1516203703703705E-2</v>
      </c>
      <c r="E250" s="6" t="s">
        <v>63</v>
      </c>
      <c r="F250" s="6">
        <v>13</v>
      </c>
      <c r="G250" s="6">
        <v>51</v>
      </c>
      <c r="H250" s="6" t="s">
        <v>9</v>
      </c>
      <c r="I250" s="8" t="str">
        <f t="shared" si="18"/>
        <v>2017</v>
      </c>
      <c r="J250" s="9" t="str">
        <f t="shared" si="19"/>
        <v>07</v>
      </c>
      <c r="K250" s="9" t="str">
        <f t="shared" si="20"/>
        <v>21</v>
      </c>
      <c r="L250" s="10">
        <v>42937</v>
      </c>
      <c r="V250" s="11">
        <v>43556</v>
      </c>
      <c r="W250" s="6">
        <v>56714</v>
      </c>
      <c r="X250" s="6">
        <v>52579</v>
      </c>
      <c r="Y250" s="6">
        <v>23133</v>
      </c>
      <c r="Z250" s="6">
        <v>19294</v>
      </c>
      <c r="AA250" s="6">
        <v>38210</v>
      </c>
      <c r="AB250" s="8">
        <v>43556</v>
      </c>
      <c r="AD250"/>
    </row>
    <row r="251" spans="2:30" ht="15" x14ac:dyDescent="0.2">
      <c r="B251" s="6">
        <v>4770143</v>
      </c>
      <c r="C251" s="11">
        <v>42193</v>
      </c>
      <c r="D251" s="7">
        <v>0.48800925925925925</v>
      </c>
      <c r="E251" s="6" t="s">
        <v>98</v>
      </c>
      <c r="F251" s="6">
        <v>4</v>
      </c>
      <c r="G251" s="6">
        <v>18</v>
      </c>
      <c r="H251" s="6" t="s">
        <v>9</v>
      </c>
      <c r="I251" s="8" t="str">
        <f t="shared" si="18"/>
        <v>2193</v>
      </c>
      <c r="J251" s="9" t="str">
        <f t="shared" si="19"/>
        <v>93</v>
      </c>
      <c r="K251" s="9" t="str">
        <f t="shared" si="20"/>
        <v>42</v>
      </c>
      <c r="L251" s="10">
        <v>42193</v>
      </c>
      <c r="V251" s="11">
        <v>43557</v>
      </c>
      <c r="W251" s="6">
        <v>51218</v>
      </c>
      <c r="X251" s="6">
        <v>69031</v>
      </c>
      <c r="Y251" s="6">
        <v>31264</v>
      </c>
      <c r="Z251" s="6">
        <v>32178</v>
      </c>
      <c r="AA251" s="6">
        <v>17451</v>
      </c>
      <c r="AB251" s="8">
        <v>43556</v>
      </c>
      <c r="AD251"/>
    </row>
    <row r="252" spans="2:30" ht="15" x14ac:dyDescent="0.2">
      <c r="B252" s="6">
        <v>4229610</v>
      </c>
      <c r="C252" s="6" t="s">
        <v>184</v>
      </c>
      <c r="D252" s="7">
        <v>0.82398148148148154</v>
      </c>
      <c r="E252" s="6" t="s">
        <v>20</v>
      </c>
      <c r="F252" s="6">
        <v>7</v>
      </c>
      <c r="G252" s="6">
        <v>217</v>
      </c>
      <c r="H252" s="6" t="s">
        <v>15</v>
      </c>
      <c r="I252" s="8" t="str">
        <f t="shared" si="18"/>
        <v>2014</v>
      </c>
      <c r="J252" s="9" t="str">
        <f t="shared" si="19"/>
        <v>10</v>
      </c>
      <c r="K252" s="9" t="str">
        <f t="shared" si="20"/>
        <v>31</v>
      </c>
      <c r="L252" s="10">
        <v>41943</v>
      </c>
      <c r="V252" s="11">
        <v>43558</v>
      </c>
      <c r="W252" s="6">
        <v>51496</v>
      </c>
      <c r="X252" s="6">
        <v>56554</v>
      </c>
      <c r="Y252" s="6">
        <v>23271</v>
      </c>
      <c r="Z252" s="6">
        <v>7790</v>
      </c>
      <c r="AA252" s="6">
        <v>9039</v>
      </c>
      <c r="AB252" s="8">
        <v>43556</v>
      </c>
      <c r="AD252"/>
    </row>
    <row r="253" spans="2:30" ht="15" x14ac:dyDescent="0.2">
      <c r="B253" s="6">
        <v>3407406</v>
      </c>
      <c r="C253" s="6" t="s">
        <v>185</v>
      </c>
      <c r="D253" s="7">
        <v>0.67775462962962962</v>
      </c>
      <c r="E253" s="6" t="s">
        <v>23</v>
      </c>
      <c r="F253" s="6">
        <v>0</v>
      </c>
      <c r="G253" s="6">
        <v>0</v>
      </c>
      <c r="H253" s="6" t="s">
        <v>9</v>
      </c>
      <c r="I253" s="8" t="str">
        <f t="shared" si="18"/>
        <v>2019</v>
      </c>
      <c r="J253" s="9" t="str">
        <f t="shared" si="19"/>
        <v>01</v>
      </c>
      <c r="K253" s="9" t="str">
        <f t="shared" si="20"/>
        <v>17</v>
      </c>
      <c r="L253" s="10">
        <v>43482</v>
      </c>
      <c r="V253" s="11">
        <v>43559</v>
      </c>
      <c r="W253" s="6">
        <v>52812</v>
      </c>
      <c r="X253" s="6">
        <v>53044</v>
      </c>
      <c r="Y253" s="6">
        <v>9563</v>
      </c>
      <c r="Z253" s="6">
        <v>23220</v>
      </c>
      <c r="AA253" s="6">
        <v>29665</v>
      </c>
      <c r="AB253" s="8">
        <v>43556</v>
      </c>
      <c r="AD253"/>
    </row>
    <row r="254" spans="2:30" ht="15" x14ac:dyDescent="0.2">
      <c r="B254" s="6">
        <v>5615711</v>
      </c>
      <c r="C254" s="11">
        <v>43284</v>
      </c>
      <c r="D254" s="7">
        <v>0.88049768518518523</v>
      </c>
      <c r="E254" s="6" t="s">
        <v>60</v>
      </c>
      <c r="F254" s="6">
        <v>5</v>
      </c>
      <c r="G254" s="6">
        <v>12</v>
      </c>
      <c r="H254" s="6" t="s">
        <v>9</v>
      </c>
      <c r="I254" s="8" t="str">
        <f t="shared" si="18"/>
        <v>3284</v>
      </c>
      <c r="J254" s="9" t="str">
        <f t="shared" si="19"/>
        <v>84</v>
      </c>
      <c r="K254" s="9" t="str">
        <f t="shared" si="20"/>
        <v>43</v>
      </c>
      <c r="L254" s="10">
        <v>43284</v>
      </c>
      <c r="V254" s="11">
        <v>43560</v>
      </c>
      <c r="W254" s="6">
        <v>55784</v>
      </c>
      <c r="X254" s="6">
        <v>53977</v>
      </c>
      <c r="Y254" s="6">
        <v>26218</v>
      </c>
      <c r="Z254" s="6">
        <v>14974</v>
      </c>
      <c r="AA254" s="6">
        <v>24178</v>
      </c>
      <c r="AB254" s="8">
        <v>43556</v>
      </c>
      <c r="AD254"/>
    </row>
    <row r="255" spans="2:30" ht="15" x14ac:dyDescent="0.2">
      <c r="B255" s="6">
        <v>5339428</v>
      </c>
      <c r="C255" s="11">
        <v>42891</v>
      </c>
      <c r="D255" s="7">
        <v>0.93168981481481483</v>
      </c>
      <c r="E255" s="6" t="s">
        <v>43</v>
      </c>
      <c r="F255" s="6">
        <v>9</v>
      </c>
      <c r="G255" s="6">
        <v>34</v>
      </c>
      <c r="H255" s="6" t="s">
        <v>9</v>
      </c>
      <c r="I255" s="8" t="str">
        <f t="shared" si="18"/>
        <v>2891</v>
      </c>
      <c r="J255" s="9" t="str">
        <f t="shared" si="19"/>
        <v>91</v>
      </c>
      <c r="K255" s="9" t="str">
        <f t="shared" si="20"/>
        <v>42</v>
      </c>
      <c r="L255" s="10">
        <v>42891</v>
      </c>
      <c r="V255" s="11">
        <v>43561</v>
      </c>
      <c r="W255" s="6">
        <v>50979</v>
      </c>
      <c r="X255" s="6">
        <v>63365</v>
      </c>
      <c r="Y255" s="6">
        <v>9541</v>
      </c>
      <c r="Z255" s="6">
        <v>5884</v>
      </c>
      <c r="AA255" s="6">
        <v>33053</v>
      </c>
      <c r="AB255" s="8">
        <v>43556</v>
      </c>
      <c r="AD255"/>
    </row>
    <row r="256" spans="2:30" ht="15" x14ac:dyDescent="0.2">
      <c r="B256" s="6">
        <v>4472368</v>
      </c>
      <c r="C256" s="6" t="s">
        <v>186</v>
      </c>
      <c r="D256" s="7">
        <v>0.61255787037037035</v>
      </c>
      <c r="E256" s="6" t="s">
        <v>14</v>
      </c>
      <c r="F256" s="6">
        <v>7</v>
      </c>
      <c r="G256" s="6">
        <v>45</v>
      </c>
      <c r="H256" s="6" t="s">
        <v>9</v>
      </c>
      <c r="I256" s="8" t="str">
        <f t="shared" si="18"/>
        <v>2017</v>
      </c>
      <c r="J256" s="9" t="str">
        <f t="shared" si="19"/>
        <v>09</v>
      </c>
      <c r="K256" s="9" t="str">
        <f t="shared" si="20"/>
        <v>22</v>
      </c>
      <c r="L256" s="10">
        <v>43000</v>
      </c>
      <c r="V256" s="11">
        <v>43562</v>
      </c>
      <c r="W256" s="6">
        <v>50876</v>
      </c>
      <c r="X256" s="6">
        <v>59729</v>
      </c>
      <c r="Y256" s="6">
        <v>24900</v>
      </c>
      <c r="Z256" s="6">
        <v>6671</v>
      </c>
      <c r="AA256" s="6">
        <v>34253</v>
      </c>
      <c r="AB256" s="8">
        <v>43556</v>
      </c>
      <c r="AD256"/>
    </row>
    <row r="257" spans="2:30" ht="15" x14ac:dyDescent="0.2">
      <c r="B257" s="6">
        <v>3658036</v>
      </c>
      <c r="C257" s="11">
        <v>42102</v>
      </c>
      <c r="D257" s="7">
        <v>7.2361111111111112E-2</v>
      </c>
      <c r="E257" s="6" t="s">
        <v>77</v>
      </c>
      <c r="F257" s="6">
        <v>12</v>
      </c>
      <c r="G257" s="6">
        <v>86</v>
      </c>
      <c r="H257" s="6" t="s">
        <v>9</v>
      </c>
      <c r="I257" s="8" t="str">
        <f t="shared" si="18"/>
        <v>2102</v>
      </c>
      <c r="J257" s="9" t="str">
        <f t="shared" si="19"/>
        <v>02</v>
      </c>
      <c r="K257" s="9" t="str">
        <f t="shared" si="20"/>
        <v>42</v>
      </c>
      <c r="L257" s="10">
        <v>42102</v>
      </c>
      <c r="V257" s="11">
        <v>43563</v>
      </c>
      <c r="W257" s="6">
        <v>56081</v>
      </c>
      <c r="X257" s="6">
        <v>57715</v>
      </c>
      <c r="Y257" s="6">
        <v>18972</v>
      </c>
      <c r="Z257" s="6">
        <v>14236</v>
      </c>
      <c r="AA257" s="6">
        <v>31625</v>
      </c>
      <c r="AB257" s="8">
        <v>43556</v>
      </c>
      <c r="AD257"/>
    </row>
    <row r="258" spans="2:30" ht="15" x14ac:dyDescent="0.2">
      <c r="B258" s="6">
        <v>3392217</v>
      </c>
      <c r="C258" s="11">
        <v>42887</v>
      </c>
      <c r="D258" s="7">
        <v>0.45711805555555557</v>
      </c>
      <c r="E258" s="6" t="s">
        <v>25</v>
      </c>
      <c r="F258" s="6">
        <v>16</v>
      </c>
      <c r="G258" s="6">
        <v>64</v>
      </c>
      <c r="H258" s="6" t="s">
        <v>15</v>
      </c>
      <c r="I258" s="8" t="str">
        <f t="shared" si="18"/>
        <v>2887</v>
      </c>
      <c r="J258" s="9" t="str">
        <f t="shared" si="19"/>
        <v>87</v>
      </c>
      <c r="K258" s="9" t="str">
        <f t="shared" si="20"/>
        <v>42</v>
      </c>
      <c r="L258" s="10">
        <v>42887</v>
      </c>
      <c r="V258" s="11">
        <v>43564</v>
      </c>
      <c r="W258" s="6">
        <v>50703</v>
      </c>
      <c r="X258" s="6">
        <v>54603</v>
      </c>
      <c r="Y258" s="6">
        <v>27035</v>
      </c>
      <c r="Z258" s="6">
        <v>27875</v>
      </c>
      <c r="AA258" s="6">
        <v>11828</v>
      </c>
      <c r="AB258" s="8">
        <v>43556</v>
      </c>
      <c r="AD258"/>
    </row>
    <row r="259" spans="2:30" ht="15" x14ac:dyDescent="0.2">
      <c r="B259" s="6">
        <v>4882617</v>
      </c>
      <c r="C259" s="6" t="s">
        <v>187</v>
      </c>
      <c r="D259" s="7">
        <v>0.23678240740740741</v>
      </c>
      <c r="E259" s="6" t="s">
        <v>8</v>
      </c>
      <c r="F259" s="6">
        <v>8</v>
      </c>
      <c r="G259" s="6">
        <v>17</v>
      </c>
      <c r="H259" s="6" t="s">
        <v>9</v>
      </c>
      <c r="I259" s="8" t="str">
        <f t="shared" si="18"/>
        <v>2019</v>
      </c>
      <c r="J259" s="9" t="str">
        <f t="shared" si="19"/>
        <v>01</v>
      </c>
      <c r="K259" s="9" t="str">
        <f t="shared" si="20"/>
        <v>21</v>
      </c>
      <c r="L259" s="10">
        <v>43486</v>
      </c>
      <c r="V259" s="11">
        <v>43565</v>
      </c>
      <c r="W259" s="6">
        <v>52043</v>
      </c>
      <c r="X259" s="6">
        <v>51010</v>
      </c>
      <c r="Y259" s="6">
        <v>32917</v>
      </c>
      <c r="Z259" s="6">
        <v>4372</v>
      </c>
      <c r="AA259" s="6">
        <v>21238</v>
      </c>
      <c r="AB259" s="8">
        <v>43556</v>
      </c>
      <c r="AD259"/>
    </row>
    <row r="260" spans="2:30" ht="15" x14ac:dyDescent="0.2">
      <c r="B260" s="6">
        <v>3081175</v>
      </c>
      <c r="C260" s="6" t="s">
        <v>188</v>
      </c>
      <c r="D260" s="7">
        <v>0.14478009259259259</v>
      </c>
      <c r="E260" s="6" t="s">
        <v>14</v>
      </c>
      <c r="F260" s="6">
        <v>24</v>
      </c>
      <c r="G260" s="6">
        <v>86</v>
      </c>
      <c r="H260" s="6" t="s">
        <v>9</v>
      </c>
      <c r="I260" s="8" t="str">
        <f t="shared" si="18"/>
        <v>2016</v>
      </c>
      <c r="J260" s="9" t="str">
        <f t="shared" si="19"/>
        <v>04</v>
      </c>
      <c r="K260" s="9" t="str">
        <f t="shared" si="20"/>
        <v>28</v>
      </c>
      <c r="L260" s="10">
        <v>42488</v>
      </c>
      <c r="V260" s="11">
        <v>43566</v>
      </c>
      <c r="W260" s="6">
        <v>52348</v>
      </c>
      <c r="X260" s="6">
        <v>52570</v>
      </c>
      <c r="Y260" s="6">
        <v>14352</v>
      </c>
      <c r="Z260" s="6">
        <v>22660</v>
      </c>
      <c r="AA260" s="6">
        <v>38031</v>
      </c>
      <c r="AB260" s="8">
        <v>43556</v>
      </c>
      <c r="AD260"/>
    </row>
    <row r="261" spans="2:30" ht="15" x14ac:dyDescent="0.2">
      <c r="B261" s="6">
        <v>4209408</v>
      </c>
      <c r="C261" s="11">
        <v>42439</v>
      </c>
      <c r="D261" s="7">
        <v>0.94165509259259261</v>
      </c>
      <c r="E261" s="6" t="s">
        <v>77</v>
      </c>
      <c r="F261" s="6">
        <v>20</v>
      </c>
      <c r="G261" s="6">
        <v>137</v>
      </c>
      <c r="H261" s="6" t="s">
        <v>15</v>
      </c>
      <c r="I261" s="8" t="str">
        <f t="shared" si="18"/>
        <v>2439</v>
      </c>
      <c r="J261" s="9" t="str">
        <f t="shared" si="19"/>
        <v>39</v>
      </c>
      <c r="K261" s="9" t="str">
        <f t="shared" si="20"/>
        <v>42</v>
      </c>
      <c r="L261" s="10">
        <v>42439</v>
      </c>
      <c r="V261" s="11">
        <v>43567</v>
      </c>
      <c r="W261" s="6">
        <v>55182</v>
      </c>
      <c r="X261" s="6">
        <v>63018</v>
      </c>
      <c r="Y261" s="6">
        <v>10915</v>
      </c>
      <c r="Z261" s="6">
        <v>32957</v>
      </c>
      <c r="AA261" s="6">
        <v>23832</v>
      </c>
      <c r="AB261" s="8">
        <v>43556</v>
      </c>
      <c r="AD261"/>
    </row>
    <row r="262" spans="2:30" ht="15" x14ac:dyDescent="0.2">
      <c r="B262" s="6">
        <v>3099460</v>
      </c>
      <c r="C262" s="6" t="s">
        <v>189</v>
      </c>
      <c r="D262" s="7">
        <v>0.41085648148148146</v>
      </c>
      <c r="E262" s="6" t="s">
        <v>70</v>
      </c>
      <c r="F262" s="6">
        <v>23</v>
      </c>
      <c r="G262" s="6">
        <v>116</v>
      </c>
      <c r="H262" s="6" t="s">
        <v>9</v>
      </c>
      <c r="I262" s="8" t="str">
        <f t="shared" si="18"/>
        <v>2015</v>
      </c>
      <c r="J262" s="9" t="str">
        <f t="shared" si="19"/>
        <v>11</v>
      </c>
      <c r="K262" s="9" t="str">
        <f t="shared" si="20"/>
        <v>19</v>
      </c>
      <c r="L262" s="10">
        <v>42327</v>
      </c>
      <c r="V262" s="11">
        <v>43568</v>
      </c>
      <c r="W262" s="6">
        <v>58254</v>
      </c>
      <c r="X262" s="6">
        <v>54088</v>
      </c>
      <c r="Y262" s="6">
        <v>23607</v>
      </c>
      <c r="Z262" s="6">
        <v>21023</v>
      </c>
      <c r="AA262" s="6">
        <v>30553</v>
      </c>
      <c r="AB262" s="8">
        <v>43556</v>
      </c>
      <c r="AD262"/>
    </row>
    <row r="263" spans="2:30" ht="15" x14ac:dyDescent="0.2">
      <c r="B263" s="6">
        <v>4084206</v>
      </c>
      <c r="C263" s="11">
        <v>43225</v>
      </c>
      <c r="D263" s="7">
        <v>0.92420138888888892</v>
      </c>
      <c r="E263" s="6" t="s">
        <v>77</v>
      </c>
      <c r="F263" s="6">
        <v>19</v>
      </c>
      <c r="G263" s="6">
        <v>27</v>
      </c>
      <c r="H263" s="6" t="s">
        <v>9</v>
      </c>
      <c r="I263" s="8" t="str">
        <f t="shared" si="18"/>
        <v>3225</v>
      </c>
      <c r="J263" s="9" t="str">
        <f t="shared" si="19"/>
        <v>25</v>
      </c>
      <c r="K263" s="9" t="str">
        <f t="shared" si="20"/>
        <v>43</v>
      </c>
      <c r="L263" s="10">
        <v>43225</v>
      </c>
      <c r="V263" s="11">
        <v>43569</v>
      </c>
      <c r="W263" s="6">
        <v>50351</v>
      </c>
      <c r="X263" s="6">
        <v>66512</v>
      </c>
      <c r="Y263" s="6">
        <v>28668</v>
      </c>
      <c r="Z263" s="6">
        <v>20218</v>
      </c>
      <c r="AA263" s="6">
        <v>10081</v>
      </c>
      <c r="AB263" s="8">
        <v>43556</v>
      </c>
      <c r="AD263"/>
    </row>
    <row r="264" spans="2:30" ht="15" x14ac:dyDescent="0.2">
      <c r="B264" s="6">
        <v>5898470</v>
      </c>
      <c r="C264" s="11">
        <v>42713</v>
      </c>
      <c r="D264" s="7">
        <v>0.99537037037037035</v>
      </c>
      <c r="E264" s="6" t="s">
        <v>60</v>
      </c>
      <c r="F264" s="6">
        <v>2</v>
      </c>
      <c r="G264" s="6">
        <v>0</v>
      </c>
      <c r="H264" s="6" t="s">
        <v>9</v>
      </c>
      <c r="I264" s="8" t="str">
        <f t="shared" si="18"/>
        <v>2713</v>
      </c>
      <c r="J264" s="9" t="str">
        <f t="shared" si="19"/>
        <v>13</v>
      </c>
      <c r="K264" s="9" t="str">
        <f t="shared" si="20"/>
        <v>42</v>
      </c>
      <c r="L264" s="10">
        <v>42713</v>
      </c>
      <c r="V264" s="11">
        <v>43570</v>
      </c>
      <c r="W264" s="6">
        <v>55427</v>
      </c>
      <c r="X264" s="6">
        <v>66864</v>
      </c>
      <c r="Y264" s="6">
        <v>25848</v>
      </c>
      <c r="Z264" s="6">
        <v>9218</v>
      </c>
      <c r="AA264" s="6">
        <v>25117</v>
      </c>
      <c r="AB264" s="8">
        <v>43556</v>
      </c>
      <c r="AD264"/>
    </row>
    <row r="265" spans="2:30" ht="15" x14ac:dyDescent="0.2">
      <c r="B265" s="6">
        <v>5891649</v>
      </c>
      <c r="C265" s="11">
        <v>43323</v>
      </c>
      <c r="D265" s="7">
        <v>0.88866898148148143</v>
      </c>
      <c r="E265" s="6" t="s">
        <v>25</v>
      </c>
      <c r="F265" s="6">
        <v>10</v>
      </c>
      <c r="G265" s="6">
        <v>42</v>
      </c>
      <c r="H265" s="6" t="s">
        <v>9</v>
      </c>
      <c r="I265" s="8" t="str">
        <f t="shared" si="18"/>
        <v>3323</v>
      </c>
      <c r="J265" s="9" t="str">
        <f t="shared" si="19"/>
        <v>23</v>
      </c>
      <c r="K265" s="9" t="str">
        <f t="shared" si="20"/>
        <v>43</v>
      </c>
      <c r="L265" s="10">
        <v>43323</v>
      </c>
      <c r="V265" s="11">
        <v>43571</v>
      </c>
      <c r="W265" s="6">
        <v>50353</v>
      </c>
      <c r="X265" s="6">
        <v>51227</v>
      </c>
      <c r="Y265" s="6">
        <v>27944</v>
      </c>
      <c r="Z265" s="6">
        <v>6104</v>
      </c>
      <c r="AA265" s="6">
        <v>33910</v>
      </c>
      <c r="AB265" s="8">
        <v>43556</v>
      </c>
      <c r="AD265"/>
    </row>
    <row r="266" spans="2:30" ht="15" x14ac:dyDescent="0.2">
      <c r="B266" s="6">
        <v>4443233</v>
      </c>
      <c r="C266" s="11">
        <v>43314</v>
      </c>
      <c r="D266" s="7">
        <v>0.14542824074074073</v>
      </c>
      <c r="E266" s="6" t="s">
        <v>10</v>
      </c>
      <c r="F266" s="6">
        <v>24</v>
      </c>
      <c r="G266" s="6">
        <v>41</v>
      </c>
      <c r="H266" s="6" t="s">
        <v>9</v>
      </c>
      <c r="I266" s="8" t="str">
        <f t="shared" si="18"/>
        <v>3314</v>
      </c>
      <c r="J266" s="9" t="str">
        <f t="shared" si="19"/>
        <v>14</v>
      </c>
      <c r="K266" s="9" t="str">
        <f t="shared" si="20"/>
        <v>43</v>
      </c>
      <c r="L266" s="10">
        <v>43314</v>
      </c>
      <c r="V266" s="11">
        <v>43572</v>
      </c>
      <c r="W266" s="6">
        <v>58009</v>
      </c>
      <c r="X266" s="6">
        <v>50162</v>
      </c>
      <c r="Y266" s="6">
        <v>22835</v>
      </c>
      <c r="Z266" s="6">
        <v>13608</v>
      </c>
      <c r="AA266" s="6">
        <v>11551</v>
      </c>
      <c r="AB266" s="8">
        <v>43556</v>
      </c>
      <c r="AD266"/>
    </row>
    <row r="267" spans="2:30" ht="15" x14ac:dyDescent="0.2">
      <c r="B267" s="6">
        <v>5375836</v>
      </c>
      <c r="C267" s="6" t="s">
        <v>190</v>
      </c>
      <c r="D267" s="7">
        <v>0.32646990740740739</v>
      </c>
      <c r="E267" s="6" t="s">
        <v>74</v>
      </c>
      <c r="F267" s="6">
        <v>16</v>
      </c>
      <c r="G267" s="6">
        <v>32</v>
      </c>
      <c r="H267" s="6" t="s">
        <v>9</v>
      </c>
      <c r="I267" s="8" t="str">
        <f t="shared" si="18"/>
        <v>2018</v>
      </c>
      <c r="J267" s="9" t="str">
        <f t="shared" si="19"/>
        <v>09</v>
      </c>
      <c r="K267" s="9" t="str">
        <f t="shared" si="20"/>
        <v>20</v>
      </c>
      <c r="L267" s="10">
        <v>43363</v>
      </c>
      <c r="V267" s="11">
        <v>43573</v>
      </c>
      <c r="W267" s="6">
        <v>55308</v>
      </c>
      <c r="X267" s="6">
        <v>62352</v>
      </c>
      <c r="Y267" s="6">
        <v>7865</v>
      </c>
      <c r="Z267" s="6">
        <v>8318</v>
      </c>
      <c r="AA267" s="6">
        <v>15200</v>
      </c>
      <c r="AB267" s="8">
        <v>43556</v>
      </c>
      <c r="AD267"/>
    </row>
    <row r="268" spans="2:30" ht="15" x14ac:dyDescent="0.2">
      <c r="B268" s="6">
        <v>3248655</v>
      </c>
      <c r="C268" s="6" t="s">
        <v>130</v>
      </c>
      <c r="D268" s="7">
        <v>0.80230324074074078</v>
      </c>
      <c r="E268" s="6" t="s">
        <v>74</v>
      </c>
      <c r="F268" s="6">
        <v>10</v>
      </c>
      <c r="G268" s="6">
        <v>3</v>
      </c>
      <c r="H268" s="6" t="s">
        <v>9</v>
      </c>
      <c r="I268" s="8" t="str">
        <f t="shared" si="18"/>
        <v>2019</v>
      </c>
      <c r="J268" s="9" t="str">
        <f t="shared" si="19"/>
        <v>08</v>
      </c>
      <c r="K268" s="9" t="str">
        <f t="shared" si="20"/>
        <v>26</v>
      </c>
      <c r="L268" s="10">
        <v>43703</v>
      </c>
      <c r="V268" s="11">
        <v>43574</v>
      </c>
      <c r="W268" s="6">
        <v>55242</v>
      </c>
      <c r="X268" s="6">
        <v>67329</v>
      </c>
      <c r="Y268" s="6">
        <v>11399</v>
      </c>
      <c r="Z268" s="6">
        <v>18012</v>
      </c>
      <c r="AA268" s="6">
        <v>11439</v>
      </c>
      <c r="AB268" s="8">
        <v>43556</v>
      </c>
      <c r="AD268"/>
    </row>
    <row r="269" spans="2:30" ht="15" x14ac:dyDescent="0.2">
      <c r="B269" s="6">
        <v>5453177</v>
      </c>
      <c r="C269" s="6" t="s">
        <v>191</v>
      </c>
      <c r="D269" s="7">
        <v>0.4019212962962963</v>
      </c>
      <c r="E269" s="6" t="s">
        <v>28</v>
      </c>
      <c r="F269" s="6">
        <v>9</v>
      </c>
      <c r="G269" s="6">
        <v>21</v>
      </c>
      <c r="H269" s="6" t="s">
        <v>9</v>
      </c>
      <c r="I269" s="8" t="str">
        <f t="shared" si="18"/>
        <v>2019</v>
      </c>
      <c r="J269" s="9" t="str">
        <f t="shared" si="19"/>
        <v>03</v>
      </c>
      <c r="K269" s="9" t="str">
        <f t="shared" si="20"/>
        <v>23</v>
      </c>
      <c r="L269" s="10">
        <v>43547</v>
      </c>
      <c r="V269" s="11">
        <v>43575</v>
      </c>
      <c r="W269" s="6">
        <v>52553</v>
      </c>
      <c r="X269" s="6">
        <v>61926</v>
      </c>
      <c r="Y269" s="6">
        <v>24926</v>
      </c>
      <c r="Z269" s="6">
        <v>9627</v>
      </c>
      <c r="AA269" s="6">
        <v>28207</v>
      </c>
      <c r="AB269" s="8">
        <v>43556</v>
      </c>
      <c r="AD269"/>
    </row>
    <row r="270" spans="2:30" ht="15" x14ac:dyDescent="0.2">
      <c r="B270" s="6">
        <v>3617555</v>
      </c>
      <c r="C270" s="11">
        <v>42770</v>
      </c>
      <c r="D270" s="7">
        <v>0.63553240740740746</v>
      </c>
      <c r="E270" s="6" t="s">
        <v>41</v>
      </c>
      <c r="F270" s="6">
        <v>4</v>
      </c>
      <c r="G270" s="6">
        <v>43</v>
      </c>
      <c r="H270" s="6" t="s">
        <v>9</v>
      </c>
      <c r="I270" s="8" t="str">
        <f t="shared" si="18"/>
        <v>2770</v>
      </c>
      <c r="J270" s="9" t="str">
        <f t="shared" si="19"/>
        <v>70</v>
      </c>
      <c r="K270" s="9" t="str">
        <f t="shared" si="20"/>
        <v>42</v>
      </c>
      <c r="L270" s="10">
        <v>42770</v>
      </c>
      <c r="V270" s="11">
        <v>43576</v>
      </c>
      <c r="W270" s="6">
        <v>50230</v>
      </c>
      <c r="X270" s="6">
        <v>56405</v>
      </c>
      <c r="Y270" s="6">
        <v>30685</v>
      </c>
      <c r="Z270" s="6">
        <v>16231</v>
      </c>
      <c r="AA270" s="6">
        <v>30810</v>
      </c>
      <c r="AB270" s="8">
        <v>43556</v>
      </c>
      <c r="AD270"/>
    </row>
    <row r="271" spans="2:30" ht="15" x14ac:dyDescent="0.2">
      <c r="B271" s="6">
        <v>4957451</v>
      </c>
      <c r="C271" s="6" t="s">
        <v>69</v>
      </c>
      <c r="D271" s="7">
        <v>0.22049768518518517</v>
      </c>
      <c r="E271" s="6" t="s">
        <v>34</v>
      </c>
      <c r="F271" s="6">
        <v>2</v>
      </c>
      <c r="G271" s="6">
        <v>1</v>
      </c>
      <c r="H271" s="6" t="s">
        <v>9</v>
      </c>
      <c r="I271" s="8" t="str">
        <f t="shared" si="18"/>
        <v>2016</v>
      </c>
      <c r="J271" s="9" t="str">
        <f t="shared" si="19"/>
        <v>09</v>
      </c>
      <c r="K271" s="9" t="str">
        <f t="shared" si="20"/>
        <v>20</v>
      </c>
      <c r="L271" s="10">
        <v>42633</v>
      </c>
      <c r="V271" s="11">
        <v>43577</v>
      </c>
      <c r="W271" s="6">
        <v>50867</v>
      </c>
      <c r="X271" s="6">
        <v>56711</v>
      </c>
      <c r="Y271" s="6">
        <v>29164</v>
      </c>
      <c r="Z271" s="6">
        <v>24081</v>
      </c>
      <c r="AA271" s="6">
        <v>23831</v>
      </c>
      <c r="AB271" s="8">
        <v>43556</v>
      </c>
      <c r="AD271"/>
    </row>
    <row r="272" spans="2:30" ht="15" x14ac:dyDescent="0.2">
      <c r="B272" s="6">
        <v>4631458</v>
      </c>
      <c r="C272" s="6" t="s">
        <v>117</v>
      </c>
      <c r="D272" s="7">
        <v>0.26505787037037037</v>
      </c>
      <c r="E272" s="6" t="s">
        <v>100</v>
      </c>
      <c r="F272" s="6">
        <v>3</v>
      </c>
      <c r="G272" s="6">
        <v>3</v>
      </c>
      <c r="H272" s="6" t="s">
        <v>9</v>
      </c>
      <c r="I272" s="8" t="str">
        <f t="shared" ref="I272:I335" si="21">RIGHT(C272,4)</f>
        <v>2014</v>
      </c>
      <c r="J272" s="9" t="str">
        <f t="shared" ref="J272:J335" si="22">MID(C272,4,2)</f>
        <v>11</v>
      </c>
      <c r="K272" s="9" t="str">
        <f t="shared" ref="K272:K335" si="23">LEFT(C272,2)</f>
        <v>19</v>
      </c>
      <c r="L272" s="10">
        <v>41962</v>
      </c>
      <c r="V272" s="11">
        <v>43578</v>
      </c>
      <c r="W272" s="6">
        <v>58969</v>
      </c>
      <c r="X272" s="6">
        <v>52323</v>
      </c>
      <c r="Y272" s="6">
        <v>18036</v>
      </c>
      <c r="Z272" s="6">
        <v>17051</v>
      </c>
      <c r="AA272" s="6">
        <v>6820</v>
      </c>
      <c r="AB272" s="8">
        <v>43556</v>
      </c>
      <c r="AD272"/>
    </row>
    <row r="273" spans="2:30" ht="15" x14ac:dyDescent="0.2">
      <c r="B273" s="6">
        <v>5161876</v>
      </c>
      <c r="C273" s="11">
        <v>42047</v>
      </c>
      <c r="D273" s="7">
        <v>0.85194444444444439</v>
      </c>
      <c r="E273" s="6" t="s">
        <v>24</v>
      </c>
      <c r="F273" s="6">
        <v>14</v>
      </c>
      <c r="G273" s="6">
        <v>71</v>
      </c>
      <c r="H273" s="6" t="s">
        <v>9</v>
      </c>
      <c r="I273" s="8" t="str">
        <f t="shared" si="21"/>
        <v>2047</v>
      </c>
      <c r="J273" s="9" t="str">
        <f t="shared" si="22"/>
        <v>47</v>
      </c>
      <c r="K273" s="9" t="str">
        <f t="shared" si="23"/>
        <v>42</v>
      </c>
      <c r="L273" s="10">
        <v>42047</v>
      </c>
      <c r="V273" s="11">
        <v>43579</v>
      </c>
      <c r="W273" s="6">
        <v>52623</v>
      </c>
      <c r="X273" s="6">
        <v>57369</v>
      </c>
      <c r="Y273" s="6">
        <v>15326</v>
      </c>
      <c r="Z273" s="6">
        <v>8494</v>
      </c>
      <c r="AA273" s="6">
        <v>26547</v>
      </c>
      <c r="AB273" s="8">
        <v>43556</v>
      </c>
      <c r="AD273"/>
    </row>
    <row r="274" spans="2:30" ht="15" x14ac:dyDescent="0.2">
      <c r="B274" s="6">
        <v>3752476</v>
      </c>
      <c r="C274" s="6" t="s">
        <v>192</v>
      </c>
      <c r="D274" s="7">
        <v>1.412037037037037E-2</v>
      </c>
      <c r="E274" s="6" t="s">
        <v>19</v>
      </c>
      <c r="F274" s="6">
        <v>20</v>
      </c>
      <c r="G274" s="6">
        <v>31</v>
      </c>
      <c r="H274" s="6" t="s">
        <v>9</v>
      </c>
      <c r="I274" s="8" t="str">
        <f t="shared" si="21"/>
        <v>2018</v>
      </c>
      <c r="J274" s="9" t="str">
        <f t="shared" si="22"/>
        <v>11</v>
      </c>
      <c r="K274" s="9" t="str">
        <f t="shared" si="23"/>
        <v>21</v>
      </c>
      <c r="L274" s="10">
        <v>43425</v>
      </c>
      <c r="V274" s="11">
        <v>43580</v>
      </c>
      <c r="W274" s="6">
        <v>58441</v>
      </c>
      <c r="X274" s="6">
        <v>62104</v>
      </c>
      <c r="Y274" s="6">
        <v>17496</v>
      </c>
      <c r="Z274" s="6">
        <v>13159</v>
      </c>
      <c r="AA274" s="6">
        <v>28042</v>
      </c>
      <c r="AB274" s="8">
        <v>43556</v>
      </c>
      <c r="AD274"/>
    </row>
    <row r="275" spans="2:30" ht="15" x14ac:dyDescent="0.2">
      <c r="B275" s="6">
        <v>4980623</v>
      </c>
      <c r="C275" s="6" t="s">
        <v>193</v>
      </c>
      <c r="D275" s="7">
        <v>0.30127314814814815</v>
      </c>
      <c r="E275" s="6" t="s">
        <v>32</v>
      </c>
      <c r="F275" s="6">
        <v>29</v>
      </c>
      <c r="G275" s="6">
        <v>134</v>
      </c>
      <c r="H275" s="6" t="s">
        <v>15</v>
      </c>
      <c r="I275" s="8" t="str">
        <f t="shared" si="21"/>
        <v>2015</v>
      </c>
      <c r="J275" s="9" t="str">
        <f t="shared" si="22"/>
        <v>02</v>
      </c>
      <c r="K275" s="9" t="str">
        <f t="shared" si="23"/>
        <v>28</v>
      </c>
      <c r="L275" s="10">
        <v>42063</v>
      </c>
      <c r="V275" s="11">
        <v>43581</v>
      </c>
      <c r="W275" s="6">
        <v>54572</v>
      </c>
      <c r="X275" s="6">
        <v>68578</v>
      </c>
      <c r="Y275" s="6">
        <v>18319</v>
      </c>
      <c r="Z275" s="6">
        <v>20950</v>
      </c>
      <c r="AA275" s="6">
        <v>33671</v>
      </c>
      <c r="AB275" s="8">
        <v>43556</v>
      </c>
      <c r="AD275"/>
    </row>
    <row r="276" spans="2:30" ht="15" x14ac:dyDescent="0.2">
      <c r="B276" s="6">
        <v>3596876</v>
      </c>
      <c r="C276" s="6" t="s">
        <v>194</v>
      </c>
      <c r="D276" s="7">
        <v>0.85930555555555554</v>
      </c>
      <c r="E276" s="6" t="s">
        <v>58</v>
      </c>
      <c r="F276" s="6">
        <v>16</v>
      </c>
      <c r="G276" s="6">
        <v>86</v>
      </c>
      <c r="H276" s="6" t="s">
        <v>9</v>
      </c>
      <c r="I276" s="8" t="str">
        <f t="shared" si="21"/>
        <v>2015</v>
      </c>
      <c r="J276" s="9" t="str">
        <f t="shared" si="22"/>
        <v>06</v>
      </c>
      <c r="K276" s="9" t="str">
        <f t="shared" si="23"/>
        <v>18</v>
      </c>
      <c r="L276" s="10">
        <v>42173</v>
      </c>
      <c r="V276" s="11">
        <v>43582</v>
      </c>
      <c r="W276" s="6">
        <v>56816</v>
      </c>
      <c r="X276" s="6">
        <v>61688</v>
      </c>
      <c r="Y276" s="6">
        <v>24748</v>
      </c>
      <c r="Z276" s="6">
        <v>29112</v>
      </c>
      <c r="AA276" s="6">
        <v>16976</v>
      </c>
      <c r="AB276" s="8">
        <v>43556</v>
      </c>
      <c r="AD276"/>
    </row>
    <row r="277" spans="2:30" ht="15" x14ac:dyDescent="0.2">
      <c r="B277" s="6">
        <v>4374337</v>
      </c>
      <c r="C277" s="11">
        <v>42646</v>
      </c>
      <c r="D277" s="7">
        <v>0.31496527777777777</v>
      </c>
      <c r="E277" s="6" t="s">
        <v>64</v>
      </c>
      <c r="F277" s="6">
        <v>14</v>
      </c>
      <c r="G277" s="6">
        <v>65</v>
      </c>
      <c r="H277" s="6" t="s">
        <v>9</v>
      </c>
      <c r="I277" s="8" t="str">
        <f t="shared" si="21"/>
        <v>2646</v>
      </c>
      <c r="J277" s="9" t="str">
        <f t="shared" si="22"/>
        <v>46</v>
      </c>
      <c r="K277" s="9" t="str">
        <f t="shared" si="23"/>
        <v>42</v>
      </c>
      <c r="L277" s="10">
        <v>42646</v>
      </c>
      <c r="V277" s="11">
        <v>43583</v>
      </c>
      <c r="W277" s="6">
        <v>58388</v>
      </c>
      <c r="X277" s="6">
        <v>56816</v>
      </c>
      <c r="Y277" s="6">
        <v>10277</v>
      </c>
      <c r="Z277" s="6">
        <v>18455</v>
      </c>
      <c r="AA277" s="6">
        <v>26812</v>
      </c>
      <c r="AB277" s="8">
        <v>43556</v>
      </c>
      <c r="AD277"/>
    </row>
    <row r="278" spans="2:30" ht="15" x14ac:dyDescent="0.2">
      <c r="B278" s="6">
        <v>3248157</v>
      </c>
      <c r="C278" s="11">
        <v>43437</v>
      </c>
      <c r="D278" s="7">
        <v>0.90776620370370376</v>
      </c>
      <c r="E278" s="6" t="s">
        <v>17</v>
      </c>
      <c r="F278" s="6">
        <v>21</v>
      </c>
      <c r="G278" s="6">
        <v>32</v>
      </c>
      <c r="H278" s="6" t="s">
        <v>9</v>
      </c>
      <c r="I278" s="8" t="str">
        <f t="shared" si="21"/>
        <v>3437</v>
      </c>
      <c r="J278" s="9" t="str">
        <f t="shared" si="22"/>
        <v>37</v>
      </c>
      <c r="K278" s="9" t="str">
        <f t="shared" si="23"/>
        <v>43</v>
      </c>
      <c r="L278" s="10">
        <v>43437</v>
      </c>
      <c r="V278" s="11">
        <v>43584</v>
      </c>
      <c r="W278" s="6">
        <v>53992</v>
      </c>
      <c r="X278" s="6">
        <v>58468</v>
      </c>
      <c r="Y278" s="6">
        <v>8454</v>
      </c>
      <c r="Z278" s="6">
        <v>9563</v>
      </c>
      <c r="AA278" s="6">
        <v>9357</v>
      </c>
      <c r="AB278" s="8">
        <v>43556</v>
      </c>
      <c r="AD278"/>
    </row>
    <row r="279" spans="2:30" ht="15" x14ac:dyDescent="0.2">
      <c r="B279" s="6">
        <v>3716524</v>
      </c>
      <c r="C279" s="6" t="s">
        <v>177</v>
      </c>
      <c r="D279" s="7">
        <v>0.84781249999999997</v>
      </c>
      <c r="E279" s="6" t="s">
        <v>76</v>
      </c>
      <c r="F279" s="6">
        <v>31</v>
      </c>
      <c r="G279" s="6">
        <v>56</v>
      </c>
      <c r="H279" s="6" t="s">
        <v>9</v>
      </c>
      <c r="I279" s="8" t="str">
        <f t="shared" si="21"/>
        <v>2016</v>
      </c>
      <c r="J279" s="9" t="str">
        <f t="shared" si="22"/>
        <v>03</v>
      </c>
      <c r="K279" s="9" t="str">
        <f t="shared" si="23"/>
        <v>28</v>
      </c>
      <c r="L279" s="10">
        <v>42457</v>
      </c>
      <c r="V279" s="11">
        <v>43585</v>
      </c>
      <c r="W279" s="6">
        <v>50664</v>
      </c>
      <c r="X279" s="6">
        <v>57347</v>
      </c>
      <c r="Y279" s="6">
        <v>10747</v>
      </c>
      <c r="Z279" s="6">
        <v>17721</v>
      </c>
      <c r="AA279" s="6">
        <v>6282</v>
      </c>
      <c r="AB279" s="8">
        <v>43556</v>
      </c>
      <c r="AD279"/>
    </row>
    <row r="280" spans="2:30" ht="15" x14ac:dyDescent="0.2">
      <c r="B280" s="6">
        <v>5708942</v>
      </c>
      <c r="C280" s="6" t="s">
        <v>53</v>
      </c>
      <c r="D280" s="7">
        <v>0.57741898148148152</v>
      </c>
      <c r="E280" s="6" t="s">
        <v>97</v>
      </c>
      <c r="F280" s="6">
        <v>4</v>
      </c>
      <c r="G280" s="6">
        <v>7</v>
      </c>
      <c r="H280" s="6" t="s">
        <v>9</v>
      </c>
      <c r="I280" s="8" t="str">
        <f t="shared" si="21"/>
        <v>2017</v>
      </c>
      <c r="J280" s="9" t="str">
        <f t="shared" si="22"/>
        <v>09</v>
      </c>
      <c r="K280" s="9" t="str">
        <f t="shared" si="23"/>
        <v>19</v>
      </c>
      <c r="L280" s="10">
        <v>42997</v>
      </c>
      <c r="V280" s="11">
        <v>43586</v>
      </c>
      <c r="W280" s="6">
        <v>53044</v>
      </c>
      <c r="X280" s="6">
        <v>55371</v>
      </c>
      <c r="Y280" s="6">
        <v>34467</v>
      </c>
      <c r="Z280" s="6">
        <v>27548</v>
      </c>
      <c r="AA280" s="6">
        <v>35570</v>
      </c>
      <c r="AB280" s="8">
        <v>43586</v>
      </c>
      <c r="AD280"/>
    </row>
    <row r="281" spans="2:30" ht="15" x14ac:dyDescent="0.2">
      <c r="B281" s="6">
        <v>5750619</v>
      </c>
      <c r="C281" s="11">
        <v>43802</v>
      </c>
      <c r="D281" s="7">
        <v>0.6310648148148148</v>
      </c>
      <c r="E281" s="6" t="s">
        <v>24</v>
      </c>
      <c r="F281" s="6">
        <v>12</v>
      </c>
      <c r="G281" s="6">
        <v>21</v>
      </c>
      <c r="H281" s="6" t="s">
        <v>9</v>
      </c>
      <c r="I281" s="8" t="str">
        <f t="shared" si="21"/>
        <v>3802</v>
      </c>
      <c r="J281" s="9" t="str">
        <f t="shared" si="22"/>
        <v>02</v>
      </c>
      <c r="K281" s="9" t="str">
        <f t="shared" si="23"/>
        <v>43</v>
      </c>
      <c r="L281" s="10">
        <v>43802</v>
      </c>
      <c r="V281" s="11">
        <v>43587</v>
      </c>
      <c r="W281" s="6">
        <v>53971</v>
      </c>
      <c r="X281" s="6">
        <v>61436</v>
      </c>
      <c r="Y281" s="6">
        <v>11090</v>
      </c>
      <c r="Z281" s="6">
        <v>23079</v>
      </c>
      <c r="AA281" s="6">
        <v>28452</v>
      </c>
      <c r="AB281" s="8">
        <v>43586</v>
      </c>
      <c r="AD281"/>
    </row>
    <row r="282" spans="2:30" ht="15" x14ac:dyDescent="0.2">
      <c r="B282" s="6">
        <v>5425415</v>
      </c>
      <c r="C282" s="11">
        <v>42282</v>
      </c>
      <c r="D282" s="7">
        <v>0.50739583333333338</v>
      </c>
      <c r="E282" s="6" t="s">
        <v>93</v>
      </c>
      <c r="F282" s="6">
        <v>4</v>
      </c>
      <c r="G282" s="6">
        <v>8</v>
      </c>
      <c r="H282" s="6" t="s">
        <v>9</v>
      </c>
      <c r="I282" s="8" t="str">
        <f t="shared" si="21"/>
        <v>2282</v>
      </c>
      <c r="J282" s="9" t="str">
        <f t="shared" si="22"/>
        <v>82</v>
      </c>
      <c r="K282" s="9" t="str">
        <f t="shared" si="23"/>
        <v>42</v>
      </c>
      <c r="L282" s="10">
        <v>42282</v>
      </c>
      <c r="V282" s="11">
        <v>43588</v>
      </c>
      <c r="W282" s="6">
        <v>50427</v>
      </c>
      <c r="X282" s="6">
        <v>52558</v>
      </c>
      <c r="Y282" s="6">
        <v>32768</v>
      </c>
      <c r="Z282" s="6">
        <v>8626</v>
      </c>
      <c r="AA282" s="6">
        <v>11154</v>
      </c>
      <c r="AB282" s="8">
        <v>43586</v>
      </c>
      <c r="AD282"/>
    </row>
    <row r="283" spans="2:30" ht="15" x14ac:dyDescent="0.2">
      <c r="B283" s="6">
        <v>4045680</v>
      </c>
      <c r="C283" s="12">
        <v>42655</v>
      </c>
      <c r="D283" s="7">
        <v>0.40945601851851854</v>
      </c>
      <c r="E283" s="6" t="s">
        <v>91</v>
      </c>
      <c r="F283" s="6">
        <v>2</v>
      </c>
      <c r="G283" s="6">
        <v>1</v>
      </c>
      <c r="H283" s="6" t="s">
        <v>9</v>
      </c>
      <c r="I283" s="8" t="str">
        <f t="shared" si="21"/>
        <v>2655</v>
      </c>
      <c r="J283" s="9" t="str">
        <f t="shared" si="22"/>
        <v>55</v>
      </c>
      <c r="K283" s="9" t="str">
        <f t="shared" si="23"/>
        <v>42</v>
      </c>
      <c r="L283" s="10">
        <v>42655</v>
      </c>
      <c r="V283" s="11">
        <v>43589</v>
      </c>
      <c r="W283" s="6">
        <v>54539</v>
      </c>
      <c r="X283" s="6">
        <v>52571</v>
      </c>
      <c r="Y283" s="6">
        <v>32804</v>
      </c>
      <c r="Z283" s="6">
        <v>5464</v>
      </c>
      <c r="AA283" s="6">
        <v>38095</v>
      </c>
      <c r="AB283" s="8">
        <v>43586</v>
      </c>
      <c r="AD283"/>
    </row>
    <row r="284" spans="2:30" ht="15" x14ac:dyDescent="0.2">
      <c r="B284" s="6">
        <v>5043544</v>
      </c>
      <c r="C284" s="11">
        <v>43805</v>
      </c>
      <c r="D284" s="7">
        <v>0.40144675925925927</v>
      </c>
      <c r="E284" s="6" t="s">
        <v>77</v>
      </c>
      <c r="F284" s="6">
        <v>15</v>
      </c>
      <c r="G284" s="6">
        <v>11</v>
      </c>
      <c r="H284" s="6" t="s">
        <v>9</v>
      </c>
      <c r="I284" s="8" t="str">
        <f t="shared" si="21"/>
        <v>3805</v>
      </c>
      <c r="J284" s="9" t="str">
        <f t="shared" si="22"/>
        <v>05</v>
      </c>
      <c r="K284" s="9" t="str">
        <f t="shared" si="23"/>
        <v>43</v>
      </c>
      <c r="L284" s="10">
        <v>43805</v>
      </c>
      <c r="V284" s="11">
        <v>43590</v>
      </c>
      <c r="W284" s="6">
        <v>57473</v>
      </c>
      <c r="X284" s="6">
        <v>52699</v>
      </c>
      <c r="Y284" s="6">
        <v>33321</v>
      </c>
      <c r="Z284" s="6">
        <v>11188</v>
      </c>
      <c r="AA284" s="6">
        <v>8606</v>
      </c>
      <c r="AB284" s="8">
        <v>43586</v>
      </c>
      <c r="AD284"/>
    </row>
    <row r="285" spans="2:30" ht="15" x14ac:dyDescent="0.2">
      <c r="B285" s="6">
        <v>3791010</v>
      </c>
      <c r="C285" s="6" t="s">
        <v>195</v>
      </c>
      <c r="D285" s="7">
        <v>0.82756944444444447</v>
      </c>
      <c r="E285" s="6" t="s">
        <v>21</v>
      </c>
      <c r="F285" s="6">
        <v>14</v>
      </c>
      <c r="G285" s="6">
        <v>89</v>
      </c>
      <c r="H285" s="6" t="s">
        <v>15</v>
      </c>
      <c r="I285" s="8" t="str">
        <f t="shared" si="21"/>
        <v>2017</v>
      </c>
      <c r="J285" s="9" t="str">
        <f t="shared" si="22"/>
        <v>10</v>
      </c>
      <c r="K285" s="9" t="str">
        <f t="shared" si="23"/>
        <v>29</v>
      </c>
      <c r="L285" s="10">
        <v>43037</v>
      </c>
      <c r="V285" s="11">
        <v>43591</v>
      </c>
      <c r="W285" s="6">
        <v>52598</v>
      </c>
      <c r="X285" s="6">
        <v>51532</v>
      </c>
      <c r="Y285" s="6">
        <v>11149</v>
      </c>
      <c r="Z285" s="6">
        <v>20455</v>
      </c>
      <c r="AA285" s="6">
        <v>25949</v>
      </c>
      <c r="AB285" s="8">
        <v>43586</v>
      </c>
      <c r="AD285"/>
    </row>
    <row r="286" spans="2:30" ht="15" x14ac:dyDescent="0.2">
      <c r="B286" s="6">
        <v>4320299</v>
      </c>
      <c r="C286" s="6" t="s">
        <v>18</v>
      </c>
      <c r="D286" s="7">
        <v>0.93158564814814815</v>
      </c>
      <c r="E286" s="6" t="s">
        <v>60</v>
      </c>
      <c r="F286" s="6">
        <v>6</v>
      </c>
      <c r="G286" s="6">
        <v>14</v>
      </c>
      <c r="H286" s="6" t="s">
        <v>9</v>
      </c>
      <c r="I286" s="8" t="str">
        <f t="shared" si="21"/>
        <v>2016</v>
      </c>
      <c r="J286" s="9" t="str">
        <f t="shared" si="22"/>
        <v>05</v>
      </c>
      <c r="K286" s="9" t="str">
        <f t="shared" si="23"/>
        <v>14</v>
      </c>
      <c r="L286" s="10">
        <v>42504</v>
      </c>
      <c r="V286" s="11">
        <v>43592</v>
      </c>
      <c r="W286" s="6">
        <v>57370</v>
      </c>
      <c r="X286" s="6">
        <v>50534</v>
      </c>
      <c r="Y286" s="6">
        <v>26472</v>
      </c>
      <c r="Z286" s="6">
        <v>22574</v>
      </c>
      <c r="AA286" s="6">
        <v>24765</v>
      </c>
      <c r="AB286" s="8">
        <v>43586</v>
      </c>
      <c r="AD286"/>
    </row>
    <row r="287" spans="2:30" ht="15" x14ac:dyDescent="0.2">
      <c r="B287" s="6">
        <v>3840021</v>
      </c>
      <c r="C287" s="6" t="s">
        <v>196</v>
      </c>
      <c r="D287" s="7">
        <v>0.88734953703703701</v>
      </c>
      <c r="E287" s="6" t="s">
        <v>39</v>
      </c>
      <c r="F287" s="6">
        <v>13</v>
      </c>
      <c r="G287" s="6">
        <v>79</v>
      </c>
      <c r="H287" s="6" t="s">
        <v>9</v>
      </c>
      <c r="I287" s="8" t="str">
        <f t="shared" si="21"/>
        <v>2014</v>
      </c>
      <c r="J287" s="9" t="str">
        <f t="shared" si="22"/>
        <v>08</v>
      </c>
      <c r="K287" s="9" t="str">
        <f t="shared" si="23"/>
        <v>31</v>
      </c>
      <c r="L287" s="10">
        <v>41882</v>
      </c>
      <c r="V287" s="11">
        <v>43593</v>
      </c>
      <c r="W287" s="6">
        <v>51007</v>
      </c>
      <c r="X287" s="6">
        <v>56166</v>
      </c>
      <c r="Y287" s="6">
        <v>34718</v>
      </c>
      <c r="Z287" s="6">
        <v>7416</v>
      </c>
      <c r="AA287" s="6">
        <v>26440</v>
      </c>
      <c r="AB287" s="8">
        <v>43586</v>
      </c>
      <c r="AD287"/>
    </row>
    <row r="288" spans="2:30" ht="15" x14ac:dyDescent="0.2">
      <c r="B288" s="6">
        <v>3672467</v>
      </c>
      <c r="C288" s="6" t="s">
        <v>197</v>
      </c>
      <c r="D288" s="7">
        <v>0.5599884259259259</v>
      </c>
      <c r="E288" s="6" t="s">
        <v>20</v>
      </c>
      <c r="F288" s="6">
        <v>6</v>
      </c>
      <c r="G288" s="6">
        <v>27</v>
      </c>
      <c r="H288" s="6" t="s">
        <v>9</v>
      </c>
      <c r="I288" s="8" t="str">
        <f t="shared" si="21"/>
        <v>2018</v>
      </c>
      <c r="J288" s="9" t="str">
        <f t="shared" si="22"/>
        <v>08</v>
      </c>
      <c r="K288" s="9" t="str">
        <f t="shared" si="23"/>
        <v>20</v>
      </c>
      <c r="L288" s="10">
        <v>43332</v>
      </c>
      <c r="V288" s="11">
        <v>43594</v>
      </c>
      <c r="W288" s="6">
        <v>59457</v>
      </c>
      <c r="X288" s="6">
        <v>61432</v>
      </c>
      <c r="Y288" s="6">
        <v>22281</v>
      </c>
      <c r="Z288" s="6">
        <v>26571</v>
      </c>
      <c r="AA288" s="6">
        <v>19830</v>
      </c>
      <c r="AB288" s="8">
        <v>43586</v>
      </c>
      <c r="AD288"/>
    </row>
    <row r="289" spans="2:30" ht="15" x14ac:dyDescent="0.2">
      <c r="B289" s="6">
        <v>3589063</v>
      </c>
      <c r="C289" s="11">
        <v>43382</v>
      </c>
      <c r="D289" s="7">
        <v>0.10413194444444444</v>
      </c>
      <c r="E289" s="6" t="s">
        <v>45</v>
      </c>
      <c r="F289" s="6">
        <v>28</v>
      </c>
      <c r="G289" s="6">
        <v>20</v>
      </c>
      <c r="H289" s="6" t="s">
        <v>9</v>
      </c>
      <c r="I289" s="8" t="str">
        <f t="shared" si="21"/>
        <v>3382</v>
      </c>
      <c r="J289" s="9" t="str">
        <f t="shared" si="22"/>
        <v>82</v>
      </c>
      <c r="K289" s="9" t="str">
        <f t="shared" si="23"/>
        <v>43</v>
      </c>
      <c r="L289" s="10">
        <v>43382</v>
      </c>
      <c r="V289" s="11">
        <v>43595</v>
      </c>
      <c r="W289" s="6">
        <v>50064</v>
      </c>
      <c r="X289" s="6">
        <v>56021</v>
      </c>
      <c r="Y289" s="6">
        <v>9324</v>
      </c>
      <c r="Z289" s="6">
        <v>15616</v>
      </c>
      <c r="AA289" s="6">
        <v>38837</v>
      </c>
      <c r="AB289" s="8">
        <v>43586</v>
      </c>
      <c r="AD289"/>
    </row>
    <row r="290" spans="2:30" ht="15" x14ac:dyDescent="0.2">
      <c r="B290" s="6">
        <v>3816552</v>
      </c>
      <c r="C290" s="6" t="s">
        <v>198</v>
      </c>
      <c r="D290" s="7">
        <v>0.97218749999999998</v>
      </c>
      <c r="E290" s="6" t="s">
        <v>12</v>
      </c>
      <c r="F290" s="6">
        <v>20</v>
      </c>
      <c r="G290" s="6">
        <v>62</v>
      </c>
      <c r="H290" s="6" t="s">
        <v>9</v>
      </c>
      <c r="I290" s="8" t="str">
        <f t="shared" si="21"/>
        <v>2016</v>
      </c>
      <c r="J290" s="9" t="str">
        <f t="shared" si="22"/>
        <v>03</v>
      </c>
      <c r="K290" s="9" t="str">
        <f t="shared" si="23"/>
        <v>23</v>
      </c>
      <c r="L290" s="10">
        <v>42452</v>
      </c>
      <c r="V290" s="11">
        <v>43596</v>
      </c>
      <c r="W290" s="6">
        <v>57309</v>
      </c>
      <c r="X290" s="6">
        <v>55225</v>
      </c>
      <c r="Y290" s="6">
        <v>27114</v>
      </c>
      <c r="Z290" s="6">
        <v>16209</v>
      </c>
      <c r="AA290" s="6">
        <v>15836</v>
      </c>
      <c r="AB290" s="8">
        <v>43586</v>
      </c>
      <c r="AD290"/>
    </row>
    <row r="291" spans="2:30" ht="15" x14ac:dyDescent="0.2">
      <c r="B291" s="6">
        <v>4759914</v>
      </c>
      <c r="C291" s="6" t="s">
        <v>199</v>
      </c>
      <c r="D291" s="7">
        <v>0.45050925925925928</v>
      </c>
      <c r="E291" s="6" t="s">
        <v>100</v>
      </c>
      <c r="F291" s="6">
        <v>10</v>
      </c>
      <c r="G291" s="6">
        <v>35</v>
      </c>
      <c r="H291" s="6" t="s">
        <v>9</v>
      </c>
      <c r="I291" s="8" t="str">
        <f t="shared" si="21"/>
        <v>2017</v>
      </c>
      <c r="J291" s="9" t="str">
        <f t="shared" si="22"/>
        <v>08</v>
      </c>
      <c r="K291" s="9" t="str">
        <f t="shared" si="23"/>
        <v>27</v>
      </c>
      <c r="L291" s="10">
        <v>42974</v>
      </c>
      <c r="V291" s="11">
        <v>43597</v>
      </c>
      <c r="W291" s="6">
        <v>58107</v>
      </c>
      <c r="X291" s="6">
        <v>64207</v>
      </c>
      <c r="Y291" s="6">
        <v>30239</v>
      </c>
      <c r="Z291" s="6">
        <v>9743</v>
      </c>
      <c r="AA291" s="6">
        <v>23512</v>
      </c>
      <c r="AB291" s="8">
        <v>43586</v>
      </c>
      <c r="AD291"/>
    </row>
    <row r="292" spans="2:30" ht="15" x14ac:dyDescent="0.2">
      <c r="B292" s="6">
        <v>3061318</v>
      </c>
      <c r="C292" s="11">
        <v>42491</v>
      </c>
      <c r="D292" s="7">
        <v>0.93125000000000002</v>
      </c>
      <c r="E292" s="6" t="s">
        <v>58</v>
      </c>
      <c r="F292" s="6">
        <v>17</v>
      </c>
      <c r="G292" s="6">
        <v>56</v>
      </c>
      <c r="H292" s="6" t="s">
        <v>9</v>
      </c>
      <c r="I292" s="8" t="str">
        <f t="shared" si="21"/>
        <v>2491</v>
      </c>
      <c r="J292" s="9" t="str">
        <f t="shared" si="22"/>
        <v>91</v>
      </c>
      <c r="K292" s="9" t="str">
        <f t="shared" si="23"/>
        <v>42</v>
      </c>
      <c r="L292" s="10">
        <v>42491</v>
      </c>
      <c r="V292" s="11">
        <v>43598</v>
      </c>
      <c r="W292" s="6">
        <v>54406</v>
      </c>
      <c r="X292" s="6">
        <v>58231</v>
      </c>
      <c r="Y292" s="6">
        <v>31006</v>
      </c>
      <c r="Z292" s="6">
        <v>32033</v>
      </c>
      <c r="AA292" s="6">
        <v>31958</v>
      </c>
      <c r="AB292" s="8">
        <v>43586</v>
      </c>
      <c r="AD292"/>
    </row>
    <row r="293" spans="2:30" ht="15" x14ac:dyDescent="0.2">
      <c r="B293" s="6">
        <v>4131661</v>
      </c>
      <c r="C293" s="11">
        <v>43171</v>
      </c>
      <c r="D293" s="7">
        <v>0.94233796296296302</v>
      </c>
      <c r="E293" s="6" t="s">
        <v>77</v>
      </c>
      <c r="F293" s="6">
        <v>0</v>
      </c>
      <c r="G293" s="6">
        <v>0</v>
      </c>
      <c r="H293" s="6" t="s">
        <v>9</v>
      </c>
      <c r="I293" s="8" t="str">
        <f t="shared" si="21"/>
        <v>3171</v>
      </c>
      <c r="J293" s="9" t="str">
        <f t="shared" si="22"/>
        <v>71</v>
      </c>
      <c r="K293" s="9" t="str">
        <f t="shared" si="23"/>
        <v>43</v>
      </c>
      <c r="L293" s="10">
        <v>43171</v>
      </c>
      <c r="V293" s="11">
        <v>43599</v>
      </c>
      <c r="W293" s="6">
        <v>51179</v>
      </c>
      <c r="X293" s="6">
        <v>50473</v>
      </c>
      <c r="Y293" s="6">
        <v>14097</v>
      </c>
      <c r="Z293" s="6">
        <v>4002</v>
      </c>
      <c r="AA293" s="6">
        <v>38972</v>
      </c>
      <c r="AB293" s="8">
        <v>43586</v>
      </c>
      <c r="AD293"/>
    </row>
    <row r="294" spans="2:30" ht="15" x14ac:dyDescent="0.2">
      <c r="B294" s="6">
        <v>3644700</v>
      </c>
      <c r="C294" s="11">
        <v>42621</v>
      </c>
      <c r="D294" s="7">
        <v>0.62307870370370366</v>
      </c>
      <c r="E294" s="6" t="s">
        <v>23</v>
      </c>
      <c r="F294" s="6">
        <v>7</v>
      </c>
      <c r="G294" s="6">
        <v>36</v>
      </c>
      <c r="H294" s="6" t="s">
        <v>9</v>
      </c>
      <c r="I294" s="8" t="str">
        <f t="shared" si="21"/>
        <v>2621</v>
      </c>
      <c r="J294" s="9" t="str">
        <f t="shared" si="22"/>
        <v>21</v>
      </c>
      <c r="K294" s="9" t="str">
        <f t="shared" si="23"/>
        <v>42</v>
      </c>
      <c r="L294" s="10">
        <v>42621</v>
      </c>
      <c r="V294" s="11">
        <v>43600</v>
      </c>
      <c r="W294" s="6">
        <v>53728</v>
      </c>
      <c r="X294" s="6">
        <v>69514</v>
      </c>
      <c r="Y294" s="6">
        <v>31673</v>
      </c>
      <c r="Z294" s="6">
        <v>23418</v>
      </c>
      <c r="AA294" s="6">
        <v>29143</v>
      </c>
      <c r="AB294" s="8">
        <v>43586</v>
      </c>
      <c r="AD294"/>
    </row>
    <row r="295" spans="2:30" ht="15" x14ac:dyDescent="0.2">
      <c r="B295" s="6">
        <v>4659741</v>
      </c>
      <c r="C295" s="6" t="s">
        <v>200</v>
      </c>
      <c r="D295" s="7">
        <v>2.6539351851851852E-2</v>
      </c>
      <c r="E295" s="6" t="s">
        <v>14</v>
      </c>
      <c r="F295" s="6">
        <v>22</v>
      </c>
      <c r="G295" s="6">
        <v>52</v>
      </c>
      <c r="H295" s="6" t="s">
        <v>9</v>
      </c>
      <c r="I295" s="8" t="str">
        <f t="shared" si="21"/>
        <v>2016</v>
      </c>
      <c r="J295" s="9" t="str">
        <f t="shared" si="22"/>
        <v>07</v>
      </c>
      <c r="K295" s="9" t="str">
        <f t="shared" si="23"/>
        <v>29</v>
      </c>
      <c r="L295" s="10">
        <v>42580</v>
      </c>
      <c r="V295" s="11">
        <v>43601</v>
      </c>
      <c r="W295" s="6">
        <v>51522</v>
      </c>
      <c r="X295" s="6">
        <v>68311</v>
      </c>
      <c r="Y295" s="6">
        <v>33042</v>
      </c>
      <c r="Z295" s="6">
        <v>22797</v>
      </c>
      <c r="AA295" s="6">
        <v>12696</v>
      </c>
      <c r="AB295" s="8">
        <v>43586</v>
      </c>
      <c r="AD295"/>
    </row>
    <row r="296" spans="2:30" ht="15" x14ac:dyDescent="0.2">
      <c r="B296" s="6">
        <v>4253401</v>
      </c>
      <c r="C296" s="6" t="s">
        <v>201</v>
      </c>
      <c r="D296" s="7">
        <v>9.2928240740740742E-2</v>
      </c>
      <c r="E296" s="6" t="s">
        <v>24</v>
      </c>
      <c r="F296" s="6">
        <v>5</v>
      </c>
      <c r="G296" s="6">
        <v>43</v>
      </c>
      <c r="H296" s="6" t="s">
        <v>9</v>
      </c>
      <c r="I296" s="8" t="str">
        <f t="shared" si="21"/>
        <v>2016</v>
      </c>
      <c r="J296" s="9" t="str">
        <f t="shared" si="22"/>
        <v>05</v>
      </c>
      <c r="K296" s="9" t="str">
        <f t="shared" si="23"/>
        <v>22</v>
      </c>
      <c r="L296" s="10">
        <v>42512</v>
      </c>
      <c r="V296" s="11">
        <v>43602</v>
      </c>
      <c r="W296" s="6">
        <v>57604</v>
      </c>
      <c r="X296" s="6">
        <v>67699</v>
      </c>
      <c r="Y296" s="6">
        <v>16276</v>
      </c>
      <c r="Z296" s="6">
        <v>32398</v>
      </c>
      <c r="AA296" s="6">
        <v>29675</v>
      </c>
      <c r="AB296" s="8">
        <v>43586</v>
      </c>
      <c r="AD296"/>
    </row>
    <row r="297" spans="2:30" ht="15" x14ac:dyDescent="0.2">
      <c r="B297" s="6">
        <v>5132183</v>
      </c>
      <c r="C297" s="6" t="s">
        <v>202</v>
      </c>
      <c r="D297" s="7">
        <v>0.40106481481481482</v>
      </c>
      <c r="E297" s="6" t="s">
        <v>66</v>
      </c>
      <c r="F297" s="6">
        <v>28</v>
      </c>
      <c r="G297" s="6">
        <v>31</v>
      </c>
      <c r="H297" s="6" t="s">
        <v>9</v>
      </c>
      <c r="I297" s="8" t="str">
        <f t="shared" si="21"/>
        <v>2018</v>
      </c>
      <c r="J297" s="9" t="str">
        <f t="shared" si="22"/>
        <v>12</v>
      </c>
      <c r="K297" s="9" t="str">
        <f t="shared" si="23"/>
        <v>30</v>
      </c>
      <c r="L297" s="10">
        <v>43464</v>
      </c>
      <c r="V297" s="11">
        <v>43603</v>
      </c>
      <c r="W297" s="6">
        <v>55538</v>
      </c>
      <c r="X297" s="6">
        <v>54479</v>
      </c>
      <c r="Y297" s="6">
        <v>9530</v>
      </c>
      <c r="Z297" s="6">
        <v>16137</v>
      </c>
      <c r="AA297" s="6">
        <v>8533</v>
      </c>
      <c r="AB297" s="8">
        <v>43586</v>
      </c>
      <c r="AD297"/>
    </row>
    <row r="298" spans="2:30" ht="15" x14ac:dyDescent="0.2">
      <c r="B298" s="6">
        <v>4080286</v>
      </c>
      <c r="C298" s="6" t="s">
        <v>203</v>
      </c>
      <c r="D298" s="7">
        <v>0.42864583333333334</v>
      </c>
      <c r="E298" s="6" t="s">
        <v>45</v>
      </c>
      <c r="F298" s="6">
        <v>8</v>
      </c>
      <c r="G298" s="6">
        <v>21</v>
      </c>
      <c r="H298" s="6" t="s">
        <v>9</v>
      </c>
      <c r="I298" s="8" t="str">
        <f t="shared" si="21"/>
        <v>2017</v>
      </c>
      <c r="J298" s="9" t="str">
        <f t="shared" si="22"/>
        <v>03</v>
      </c>
      <c r="K298" s="9" t="str">
        <f t="shared" si="23"/>
        <v>24</v>
      </c>
      <c r="L298" s="10">
        <v>42818</v>
      </c>
      <c r="V298" s="11">
        <v>43604</v>
      </c>
      <c r="W298" s="6">
        <v>55738</v>
      </c>
      <c r="X298" s="6">
        <v>66667</v>
      </c>
      <c r="Y298" s="6">
        <v>16120</v>
      </c>
      <c r="Z298" s="6">
        <v>16344</v>
      </c>
      <c r="AA298" s="6">
        <v>8651</v>
      </c>
      <c r="AB298" s="8">
        <v>43586</v>
      </c>
      <c r="AD298"/>
    </row>
    <row r="299" spans="2:30" ht="15" x14ac:dyDescent="0.2">
      <c r="B299" s="6">
        <v>5185253</v>
      </c>
      <c r="C299" s="6" t="s">
        <v>130</v>
      </c>
      <c r="D299" s="7">
        <v>0.30912037037037038</v>
      </c>
      <c r="E299" s="6" t="s">
        <v>74</v>
      </c>
      <c r="F299" s="6">
        <v>11</v>
      </c>
      <c r="G299" s="6">
        <v>9</v>
      </c>
      <c r="H299" s="6" t="s">
        <v>9</v>
      </c>
      <c r="I299" s="8" t="str">
        <f t="shared" si="21"/>
        <v>2019</v>
      </c>
      <c r="J299" s="9" t="str">
        <f t="shared" si="22"/>
        <v>08</v>
      </c>
      <c r="K299" s="9" t="str">
        <f t="shared" si="23"/>
        <v>26</v>
      </c>
      <c r="L299" s="10">
        <v>43703</v>
      </c>
      <c r="V299" s="11">
        <v>43605</v>
      </c>
      <c r="W299" s="6">
        <v>52087</v>
      </c>
      <c r="X299" s="6">
        <v>57669</v>
      </c>
      <c r="Y299" s="6">
        <v>19815</v>
      </c>
      <c r="Z299" s="6">
        <v>17241</v>
      </c>
      <c r="AA299" s="6">
        <v>39360</v>
      </c>
      <c r="AB299" s="8">
        <v>43586</v>
      </c>
      <c r="AD299"/>
    </row>
    <row r="300" spans="2:30" ht="15" x14ac:dyDescent="0.2">
      <c r="B300" s="6">
        <v>3124653</v>
      </c>
      <c r="C300" s="11">
        <v>43291</v>
      </c>
      <c r="D300" s="7">
        <v>0.54873842592592592</v>
      </c>
      <c r="E300" s="6" t="s">
        <v>28</v>
      </c>
      <c r="F300" s="6">
        <v>24</v>
      </c>
      <c r="G300" s="6">
        <v>32</v>
      </c>
      <c r="H300" s="6" t="s">
        <v>9</v>
      </c>
      <c r="I300" s="8" t="str">
        <f t="shared" si="21"/>
        <v>3291</v>
      </c>
      <c r="J300" s="9" t="str">
        <f t="shared" si="22"/>
        <v>91</v>
      </c>
      <c r="K300" s="9" t="str">
        <f t="shared" si="23"/>
        <v>43</v>
      </c>
      <c r="L300" s="10">
        <v>43291</v>
      </c>
      <c r="V300" s="11">
        <v>43606</v>
      </c>
      <c r="W300" s="6">
        <v>51256</v>
      </c>
      <c r="X300" s="6">
        <v>65852</v>
      </c>
      <c r="Y300" s="6">
        <v>23924</v>
      </c>
      <c r="Z300" s="6">
        <v>25989</v>
      </c>
      <c r="AA300" s="6">
        <v>26183</v>
      </c>
      <c r="AB300" s="8">
        <v>43586</v>
      </c>
      <c r="AD300"/>
    </row>
    <row r="301" spans="2:30" ht="15" x14ac:dyDescent="0.2">
      <c r="B301" s="6">
        <v>3256841</v>
      </c>
      <c r="C301" s="6" t="s">
        <v>204</v>
      </c>
      <c r="D301" s="7">
        <v>0.98017361111111112</v>
      </c>
      <c r="E301" s="6" t="s">
        <v>21</v>
      </c>
      <c r="F301" s="6">
        <v>6</v>
      </c>
      <c r="G301" s="6">
        <v>23</v>
      </c>
      <c r="H301" s="6" t="s">
        <v>9</v>
      </c>
      <c r="I301" s="8" t="str">
        <f t="shared" si="21"/>
        <v>2018</v>
      </c>
      <c r="J301" s="9" t="str">
        <f t="shared" si="22"/>
        <v>03</v>
      </c>
      <c r="K301" s="9" t="str">
        <f t="shared" si="23"/>
        <v>31</v>
      </c>
      <c r="L301" s="10">
        <v>43190</v>
      </c>
      <c r="V301" s="11">
        <v>43607</v>
      </c>
      <c r="W301" s="6">
        <v>52189</v>
      </c>
      <c r="X301" s="6">
        <v>51710</v>
      </c>
      <c r="Y301" s="6">
        <v>28997</v>
      </c>
      <c r="Z301" s="6">
        <v>21118</v>
      </c>
      <c r="AA301" s="6">
        <v>18493</v>
      </c>
      <c r="AB301" s="8">
        <v>43586</v>
      </c>
      <c r="AD301"/>
    </row>
    <row r="302" spans="2:30" ht="15" x14ac:dyDescent="0.2">
      <c r="B302" s="6">
        <v>3446185</v>
      </c>
      <c r="C302" s="6" t="s">
        <v>205</v>
      </c>
      <c r="D302" s="7">
        <v>0.91109953703703705</v>
      </c>
      <c r="E302" s="6" t="s">
        <v>41</v>
      </c>
      <c r="F302" s="6">
        <v>14</v>
      </c>
      <c r="G302" s="6">
        <v>124</v>
      </c>
      <c r="H302" s="6" t="s">
        <v>15</v>
      </c>
      <c r="I302" s="8" t="str">
        <f t="shared" si="21"/>
        <v>2016</v>
      </c>
      <c r="J302" s="9" t="str">
        <f t="shared" si="22"/>
        <v>04</v>
      </c>
      <c r="K302" s="9" t="str">
        <f t="shared" si="23"/>
        <v>22</v>
      </c>
      <c r="L302" s="10">
        <v>42482</v>
      </c>
      <c r="V302" s="11">
        <v>43608</v>
      </c>
      <c r="W302" s="6">
        <v>52607</v>
      </c>
      <c r="X302" s="6">
        <v>61483</v>
      </c>
      <c r="Y302" s="6">
        <v>27934</v>
      </c>
      <c r="Z302" s="6">
        <v>16478</v>
      </c>
      <c r="AA302" s="6">
        <v>29080</v>
      </c>
      <c r="AB302" s="8">
        <v>43586</v>
      </c>
      <c r="AD302"/>
    </row>
    <row r="303" spans="2:30" ht="15" x14ac:dyDescent="0.2">
      <c r="B303" s="6">
        <v>3254308</v>
      </c>
      <c r="C303" s="6" t="s">
        <v>206</v>
      </c>
      <c r="D303" s="7">
        <v>0.97021990740740738</v>
      </c>
      <c r="E303" s="6" t="s">
        <v>41</v>
      </c>
      <c r="F303" s="6">
        <v>26</v>
      </c>
      <c r="G303" s="6">
        <v>78</v>
      </c>
      <c r="H303" s="6" t="s">
        <v>9</v>
      </c>
      <c r="I303" s="8" t="str">
        <f t="shared" si="21"/>
        <v>2016</v>
      </c>
      <c r="J303" s="9" t="str">
        <f t="shared" si="22"/>
        <v>08</v>
      </c>
      <c r="K303" s="9" t="str">
        <f t="shared" si="23"/>
        <v>19</v>
      </c>
      <c r="L303" s="10">
        <v>42601</v>
      </c>
      <c r="V303" s="11">
        <v>43609</v>
      </c>
      <c r="W303" s="6">
        <v>50270</v>
      </c>
      <c r="X303" s="6">
        <v>51938</v>
      </c>
      <c r="Y303" s="6">
        <v>34693</v>
      </c>
      <c r="Z303" s="6">
        <v>15297</v>
      </c>
      <c r="AA303" s="6">
        <v>11957</v>
      </c>
      <c r="AB303" s="8">
        <v>43586</v>
      </c>
      <c r="AD303"/>
    </row>
    <row r="304" spans="2:30" ht="15" x14ac:dyDescent="0.2">
      <c r="B304" s="6">
        <v>3876619</v>
      </c>
      <c r="C304" s="6" t="s">
        <v>207</v>
      </c>
      <c r="D304" s="7">
        <v>0.2071412037037037</v>
      </c>
      <c r="E304" s="6" t="s">
        <v>62</v>
      </c>
      <c r="F304" s="6">
        <v>31</v>
      </c>
      <c r="G304" s="6">
        <v>32</v>
      </c>
      <c r="H304" s="6" t="s">
        <v>9</v>
      </c>
      <c r="I304" s="8" t="str">
        <f t="shared" si="21"/>
        <v>2017</v>
      </c>
      <c r="J304" s="9" t="str">
        <f t="shared" si="22"/>
        <v>01</v>
      </c>
      <c r="K304" s="9" t="str">
        <f t="shared" si="23"/>
        <v>21</v>
      </c>
      <c r="L304" s="10">
        <v>42756</v>
      </c>
      <c r="V304" s="11">
        <v>43610</v>
      </c>
      <c r="W304" s="6">
        <v>58541</v>
      </c>
      <c r="X304" s="6">
        <v>65714</v>
      </c>
      <c r="Y304" s="6">
        <v>21418</v>
      </c>
      <c r="Z304" s="6">
        <v>4575</v>
      </c>
      <c r="AA304" s="6">
        <v>15839</v>
      </c>
      <c r="AB304" s="8">
        <v>43586</v>
      </c>
      <c r="AD304"/>
    </row>
    <row r="305" spans="2:30" ht="15" x14ac:dyDescent="0.2">
      <c r="B305" s="6">
        <v>4697047</v>
      </c>
      <c r="C305" s="6" t="s">
        <v>73</v>
      </c>
      <c r="D305" s="7">
        <v>0.36261574074074077</v>
      </c>
      <c r="E305" s="6" t="s">
        <v>72</v>
      </c>
      <c r="F305" s="6">
        <v>5</v>
      </c>
      <c r="G305" s="6">
        <v>12</v>
      </c>
      <c r="H305" s="6" t="s">
        <v>9</v>
      </c>
      <c r="I305" s="8" t="str">
        <f t="shared" si="21"/>
        <v>2017</v>
      </c>
      <c r="J305" s="9" t="str">
        <f t="shared" si="22"/>
        <v>01</v>
      </c>
      <c r="K305" s="9" t="str">
        <f t="shared" si="23"/>
        <v>29</v>
      </c>
      <c r="L305" s="10">
        <v>42764</v>
      </c>
      <c r="V305" s="11">
        <v>43611</v>
      </c>
      <c r="W305" s="6">
        <v>54989</v>
      </c>
      <c r="X305" s="6">
        <v>66766</v>
      </c>
      <c r="Y305" s="6">
        <v>28311</v>
      </c>
      <c r="Z305" s="6">
        <v>32617</v>
      </c>
      <c r="AA305" s="6">
        <v>32272</v>
      </c>
      <c r="AB305" s="8">
        <v>43586</v>
      </c>
      <c r="AD305"/>
    </row>
    <row r="306" spans="2:30" ht="15" x14ac:dyDescent="0.2">
      <c r="B306" s="6">
        <v>3765161</v>
      </c>
      <c r="C306" s="11">
        <v>43407</v>
      </c>
      <c r="D306" s="7">
        <v>0.3502662037037037</v>
      </c>
      <c r="E306" s="6" t="s">
        <v>23</v>
      </c>
      <c r="F306" s="6">
        <v>11</v>
      </c>
      <c r="G306" s="6">
        <v>8</v>
      </c>
      <c r="H306" s="6" t="s">
        <v>9</v>
      </c>
      <c r="I306" s="8" t="str">
        <f t="shared" si="21"/>
        <v>3407</v>
      </c>
      <c r="J306" s="9" t="str">
        <f t="shared" si="22"/>
        <v>07</v>
      </c>
      <c r="K306" s="9" t="str">
        <f t="shared" si="23"/>
        <v>43</v>
      </c>
      <c r="L306" s="10">
        <v>43407</v>
      </c>
      <c r="V306" s="11">
        <v>43612</v>
      </c>
      <c r="W306" s="6">
        <v>51423</v>
      </c>
      <c r="X306" s="6">
        <v>52026</v>
      </c>
      <c r="Y306" s="6">
        <v>33635</v>
      </c>
      <c r="Z306" s="6">
        <v>6822</v>
      </c>
      <c r="AA306" s="6">
        <v>33989</v>
      </c>
      <c r="AB306" s="8">
        <v>43586</v>
      </c>
      <c r="AD306"/>
    </row>
    <row r="307" spans="2:30" ht="15" x14ac:dyDescent="0.2">
      <c r="B307" s="6">
        <v>3939784</v>
      </c>
      <c r="C307" s="11">
        <v>43648</v>
      </c>
      <c r="D307" s="7">
        <v>0.33041666666666669</v>
      </c>
      <c r="E307" s="6" t="s">
        <v>34</v>
      </c>
      <c r="F307" s="6">
        <v>8</v>
      </c>
      <c r="G307" s="6">
        <v>5</v>
      </c>
      <c r="H307" s="6" t="s">
        <v>9</v>
      </c>
      <c r="I307" s="8" t="str">
        <f t="shared" si="21"/>
        <v>3648</v>
      </c>
      <c r="J307" s="9" t="str">
        <f t="shared" si="22"/>
        <v>48</v>
      </c>
      <c r="K307" s="9" t="str">
        <f t="shared" si="23"/>
        <v>43</v>
      </c>
      <c r="L307" s="10">
        <v>43648</v>
      </c>
      <c r="V307" s="11">
        <v>43613</v>
      </c>
      <c r="W307" s="6">
        <v>57083</v>
      </c>
      <c r="X307" s="6">
        <v>52494</v>
      </c>
      <c r="Y307" s="6">
        <v>15323</v>
      </c>
      <c r="Z307" s="6">
        <v>34343</v>
      </c>
      <c r="AA307" s="6">
        <v>24125</v>
      </c>
      <c r="AB307" s="8">
        <v>43586</v>
      </c>
      <c r="AD307"/>
    </row>
    <row r="308" spans="2:30" ht="15" x14ac:dyDescent="0.2">
      <c r="B308" s="6">
        <v>3284988</v>
      </c>
      <c r="C308" s="11">
        <v>42156</v>
      </c>
      <c r="D308" s="7">
        <v>0.90258101851851846</v>
      </c>
      <c r="E308" s="6" t="s">
        <v>77</v>
      </c>
      <c r="F308" s="6">
        <v>4</v>
      </c>
      <c r="G308" s="6">
        <v>16</v>
      </c>
      <c r="H308" s="6" t="s">
        <v>9</v>
      </c>
      <c r="I308" s="8" t="str">
        <f t="shared" si="21"/>
        <v>2156</v>
      </c>
      <c r="J308" s="9" t="str">
        <f t="shared" si="22"/>
        <v>56</v>
      </c>
      <c r="K308" s="9" t="str">
        <f t="shared" si="23"/>
        <v>42</v>
      </c>
      <c r="L308" s="10">
        <v>42156</v>
      </c>
      <c r="V308" s="11">
        <v>43614</v>
      </c>
      <c r="W308" s="6">
        <v>52720</v>
      </c>
      <c r="X308" s="6">
        <v>67639</v>
      </c>
      <c r="Y308" s="6">
        <v>28572</v>
      </c>
      <c r="Z308" s="6">
        <v>20566</v>
      </c>
      <c r="AA308" s="6">
        <v>25998</v>
      </c>
      <c r="AB308" s="8">
        <v>43586</v>
      </c>
      <c r="AD308"/>
    </row>
    <row r="309" spans="2:30" ht="15" x14ac:dyDescent="0.2">
      <c r="B309" s="6">
        <v>5352157</v>
      </c>
      <c r="C309" s="6" t="s">
        <v>148</v>
      </c>
      <c r="D309" s="7">
        <v>0.89899305555555553</v>
      </c>
      <c r="E309" s="6" t="s">
        <v>58</v>
      </c>
      <c r="F309" s="6">
        <v>7</v>
      </c>
      <c r="G309" s="6">
        <v>15</v>
      </c>
      <c r="H309" s="6" t="s">
        <v>9</v>
      </c>
      <c r="I309" s="8" t="str">
        <f t="shared" si="21"/>
        <v>2019</v>
      </c>
      <c r="J309" s="9" t="str">
        <f t="shared" si="22"/>
        <v>04</v>
      </c>
      <c r="K309" s="9" t="str">
        <f t="shared" si="23"/>
        <v>20</v>
      </c>
      <c r="L309" s="10">
        <v>43575</v>
      </c>
      <c r="V309" s="11">
        <v>43615</v>
      </c>
      <c r="W309" s="6">
        <v>51727</v>
      </c>
      <c r="X309" s="6">
        <v>61736</v>
      </c>
      <c r="Y309" s="6">
        <v>14420</v>
      </c>
      <c r="Z309" s="6">
        <v>17650</v>
      </c>
      <c r="AA309" s="6">
        <v>22753</v>
      </c>
      <c r="AB309" s="8">
        <v>43586</v>
      </c>
      <c r="AD309"/>
    </row>
    <row r="310" spans="2:30" ht="15" x14ac:dyDescent="0.2">
      <c r="B310" s="6">
        <v>5118796</v>
      </c>
      <c r="C310" s="6" t="s">
        <v>208</v>
      </c>
      <c r="D310" s="7">
        <v>0.92291666666666672</v>
      </c>
      <c r="E310" s="6" t="s">
        <v>30</v>
      </c>
      <c r="F310" s="6">
        <v>9</v>
      </c>
      <c r="G310" s="6">
        <v>56</v>
      </c>
      <c r="H310" s="6" t="s">
        <v>9</v>
      </c>
      <c r="I310" s="8" t="str">
        <f t="shared" si="21"/>
        <v>2016</v>
      </c>
      <c r="J310" s="9" t="str">
        <f t="shared" si="22"/>
        <v>05</v>
      </c>
      <c r="K310" s="9" t="str">
        <f t="shared" si="23"/>
        <v>25</v>
      </c>
      <c r="L310" s="10">
        <v>42515</v>
      </c>
      <c r="V310" s="11">
        <v>43616</v>
      </c>
      <c r="W310" s="6">
        <v>52471</v>
      </c>
      <c r="X310" s="6">
        <v>60694</v>
      </c>
      <c r="Y310" s="6">
        <v>32095</v>
      </c>
      <c r="Z310" s="6">
        <v>30555</v>
      </c>
      <c r="AA310" s="6">
        <v>31565</v>
      </c>
      <c r="AB310" s="8">
        <v>43586</v>
      </c>
      <c r="AD310"/>
    </row>
    <row r="311" spans="2:30" ht="15" x14ac:dyDescent="0.2">
      <c r="B311" s="6">
        <v>4819295</v>
      </c>
      <c r="C311" s="11">
        <v>43502</v>
      </c>
      <c r="D311" s="7">
        <v>0.42962962962962964</v>
      </c>
      <c r="E311" s="6" t="s">
        <v>64</v>
      </c>
      <c r="F311" s="6">
        <v>8</v>
      </c>
      <c r="G311" s="6">
        <v>12</v>
      </c>
      <c r="H311" s="6" t="s">
        <v>9</v>
      </c>
      <c r="I311" s="8" t="str">
        <f t="shared" si="21"/>
        <v>3502</v>
      </c>
      <c r="J311" s="9" t="str">
        <f t="shared" si="22"/>
        <v>02</v>
      </c>
      <c r="K311" s="9" t="str">
        <f t="shared" si="23"/>
        <v>43</v>
      </c>
      <c r="L311" s="10">
        <v>43502</v>
      </c>
      <c r="V311" s="11">
        <v>43617</v>
      </c>
      <c r="W311" s="6">
        <v>50429</v>
      </c>
      <c r="X311" s="6">
        <v>64942</v>
      </c>
      <c r="Y311" s="6">
        <v>11358</v>
      </c>
      <c r="Z311" s="6">
        <v>17116</v>
      </c>
      <c r="AA311" s="6">
        <v>14385</v>
      </c>
      <c r="AB311" s="8">
        <v>43617</v>
      </c>
      <c r="AD311"/>
    </row>
    <row r="312" spans="2:30" ht="15" x14ac:dyDescent="0.2">
      <c r="B312" s="6">
        <v>5040604</v>
      </c>
      <c r="C312" s="6" t="s">
        <v>209</v>
      </c>
      <c r="D312" s="7">
        <v>6.4236111111111105E-2</v>
      </c>
      <c r="E312" s="6" t="s">
        <v>58</v>
      </c>
      <c r="F312" s="6">
        <v>7</v>
      </c>
      <c r="G312" s="6">
        <v>43</v>
      </c>
      <c r="H312" s="6" t="s">
        <v>9</v>
      </c>
      <c r="I312" s="8" t="str">
        <f t="shared" si="21"/>
        <v>2017</v>
      </c>
      <c r="J312" s="9" t="str">
        <f t="shared" si="22"/>
        <v>05</v>
      </c>
      <c r="K312" s="9" t="str">
        <f t="shared" si="23"/>
        <v>27</v>
      </c>
      <c r="L312" s="10">
        <v>42882</v>
      </c>
      <c r="V312" s="11">
        <v>43618</v>
      </c>
      <c r="W312" s="6">
        <v>50335</v>
      </c>
      <c r="X312" s="6">
        <v>55059</v>
      </c>
      <c r="Y312" s="6">
        <v>21859</v>
      </c>
      <c r="Z312" s="6">
        <v>21293</v>
      </c>
      <c r="AA312" s="6">
        <v>11611</v>
      </c>
      <c r="AB312" s="8">
        <v>43617</v>
      </c>
      <c r="AD312"/>
    </row>
    <row r="313" spans="2:30" ht="15" x14ac:dyDescent="0.2">
      <c r="B313" s="6">
        <v>4417282</v>
      </c>
      <c r="C313" s="6" t="s">
        <v>210</v>
      </c>
      <c r="D313" s="7">
        <v>0.74413194444444442</v>
      </c>
      <c r="E313" s="6" t="s">
        <v>93</v>
      </c>
      <c r="F313" s="6">
        <v>24</v>
      </c>
      <c r="G313" s="6">
        <v>54</v>
      </c>
      <c r="H313" s="6" t="s">
        <v>15</v>
      </c>
      <c r="I313" s="8" t="str">
        <f t="shared" si="21"/>
        <v>2016</v>
      </c>
      <c r="J313" s="9" t="str">
        <f t="shared" si="22"/>
        <v>10</v>
      </c>
      <c r="K313" s="9" t="str">
        <f t="shared" si="23"/>
        <v>14</v>
      </c>
      <c r="L313" s="10">
        <v>42657</v>
      </c>
      <c r="V313" s="11">
        <v>43619</v>
      </c>
      <c r="W313" s="6">
        <v>50476</v>
      </c>
      <c r="X313" s="6">
        <v>62408</v>
      </c>
      <c r="Y313" s="6">
        <v>13278</v>
      </c>
      <c r="Z313" s="6">
        <v>27672</v>
      </c>
      <c r="AA313" s="6">
        <v>37992</v>
      </c>
      <c r="AB313" s="8">
        <v>43617</v>
      </c>
      <c r="AD313"/>
    </row>
    <row r="314" spans="2:30" ht="15" x14ac:dyDescent="0.2">
      <c r="B314" s="6">
        <v>5447610</v>
      </c>
      <c r="C314" s="6" t="s">
        <v>211</v>
      </c>
      <c r="D314" s="7">
        <v>0.9915856481481482</v>
      </c>
      <c r="E314" s="6" t="s">
        <v>17</v>
      </c>
      <c r="F314" s="6">
        <v>30</v>
      </c>
      <c r="G314" s="6">
        <v>35</v>
      </c>
      <c r="H314" s="6" t="s">
        <v>9</v>
      </c>
      <c r="I314" s="8" t="str">
        <f t="shared" si="21"/>
        <v>2017</v>
      </c>
      <c r="J314" s="9" t="str">
        <f t="shared" si="22"/>
        <v>04</v>
      </c>
      <c r="K314" s="9" t="str">
        <f t="shared" si="23"/>
        <v>28</v>
      </c>
      <c r="L314" s="10">
        <v>42853</v>
      </c>
      <c r="V314" s="11">
        <v>43620</v>
      </c>
      <c r="W314" s="6">
        <v>59873</v>
      </c>
      <c r="X314" s="6">
        <v>65536</v>
      </c>
      <c r="Y314" s="6">
        <v>30862</v>
      </c>
      <c r="Z314" s="6">
        <v>34201</v>
      </c>
      <c r="AA314" s="6">
        <v>12733</v>
      </c>
      <c r="AB314" s="8">
        <v>43617</v>
      </c>
      <c r="AD314"/>
    </row>
    <row r="315" spans="2:30" ht="15" x14ac:dyDescent="0.2">
      <c r="B315" s="6">
        <v>3121073</v>
      </c>
      <c r="C315" s="6" t="s">
        <v>212</v>
      </c>
      <c r="D315" s="7">
        <v>0.14099537037037038</v>
      </c>
      <c r="E315" s="6" t="s">
        <v>25</v>
      </c>
      <c r="F315" s="6">
        <v>6</v>
      </c>
      <c r="G315" s="6">
        <v>2</v>
      </c>
      <c r="H315" s="6" t="s">
        <v>9</v>
      </c>
      <c r="I315" s="8" t="str">
        <f t="shared" si="21"/>
        <v>2019</v>
      </c>
      <c r="J315" s="9" t="str">
        <f t="shared" si="22"/>
        <v>08</v>
      </c>
      <c r="K315" s="9" t="str">
        <f t="shared" si="23"/>
        <v>13</v>
      </c>
      <c r="L315" s="10">
        <v>43690</v>
      </c>
      <c r="V315" s="11">
        <v>43621</v>
      </c>
      <c r="W315" s="6">
        <v>59535</v>
      </c>
      <c r="X315" s="6">
        <v>59346</v>
      </c>
      <c r="Y315" s="6">
        <v>9514</v>
      </c>
      <c r="Z315" s="6">
        <v>6969</v>
      </c>
      <c r="AA315" s="6">
        <v>27098</v>
      </c>
      <c r="AB315" s="8">
        <v>43617</v>
      </c>
      <c r="AD315"/>
    </row>
    <row r="316" spans="2:30" ht="15" x14ac:dyDescent="0.2">
      <c r="B316" s="6">
        <v>5807893</v>
      </c>
      <c r="C316" s="6" t="s">
        <v>213</v>
      </c>
      <c r="D316" s="7">
        <v>0.16712962962962963</v>
      </c>
      <c r="E316" s="6" t="s">
        <v>72</v>
      </c>
      <c r="F316" s="6">
        <v>2</v>
      </c>
      <c r="G316" s="6">
        <v>1</v>
      </c>
      <c r="H316" s="6" t="s">
        <v>9</v>
      </c>
      <c r="I316" s="8" t="str">
        <f t="shared" si="21"/>
        <v>2016</v>
      </c>
      <c r="J316" s="9" t="str">
        <f t="shared" si="22"/>
        <v>03</v>
      </c>
      <c r="K316" s="9" t="str">
        <f t="shared" si="23"/>
        <v>27</v>
      </c>
      <c r="L316" s="10">
        <v>42456</v>
      </c>
      <c r="V316" s="11">
        <v>43622</v>
      </c>
      <c r="W316" s="6">
        <v>54926</v>
      </c>
      <c r="X316" s="6">
        <v>67537</v>
      </c>
      <c r="Y316" s="6">
        <v>15827</v>
      </c>
      <c r="Z316" s="6">
        <v>18660</v>
      </c>
      <c r="AA316" s="6">
        <v>21379</v>
      </c>
      <c r="AB316" s="8">
        <v>43617</v>
      </c>
      <c r="AD316"/>
    </row>
    <row r="317" spans="2:30" ht="15" x14ac:dyDescent="0.2">
      <c r="B317" s="6">
        <v>4919799</v>
      </c>
      <c r="C317" s="6" t="s">
        <v>214</v>
      </c>
      <c r="D317" s="7">
        <v>0.75685185185185189</v>
      </c>
      <c r="E317" s="6" t="s">
        <v>97</v>
      </c>
      <c r="F317" s="6">
        <v>8</v>
      </c>
      <c r="G317" s="6">
        <v>6</v>
      </c>
      <c r="H317" s="6" t="s">
        <v>9</v>
      </c>
      <c r="I317" s="8" t="str">
        <f t="shared" si="21"/>
        <v>2019</v>
      </c>
      <c r="J317" s="9" t="str">
        <f t="shared" si="22"/>
        <v>04</v>
      </c>
      <c r="K317" s="9" t="str">
        <f t="shared" si="23"/>
        <v>27</v>
      </c>
      <c r="L317" s="10">
        <v>43582</v>
      </c>
      <c r="V317" s="11">
        <v>43623</v>
      </c>
      <c r="W317" s="6">
        <v>56044</v>
      </c>
      <c r="X317" s="6">
        <v>69101</v>
      </c>
      <c r="Y317" s="6">
        <v>30807</v>
      </c>
      <c r="Z317" s="6">
        <v>5324</v>
      </c>
      <c r="AA317" s="6">
        <v>36581</v>
      </c>
      <c r="AB317" s="8">
        <v>43617</v>
      </c>
      <c r="AD317"/>
    </row>
    <row r="318" spans="2:30" ht="15" x14ac:dyDescent="0.2">
      <c r="B318" s="6">
        <v>3674685</v>
      </c>
      <c r="C318" s="11">
        <v>42471</v>
      </c>
      <c r="D318" s="7">
        <v>0.10613425925925926</v>
      </c>
      <c r="E318" s="6" t="s">
        <v>64</v>
      </c>
      <c r="F318" s="6">
        <v>28</v>
      </c>
      <c r="G318" s="6">
        <v>67</v>
      </c>
      <c r="H318" s="6" t="s">
        <v>9</v>
      </c>
      <c r="I318" s="8" t="str">
        <f t="shared" si="21"/>
        <v>2471</v>
      </c>
      <c r="J318" s="9" t="str">
        <f t="shared" si="22"/>
        <v>71</v>
      </c>
      <c r="K318" s="9" t="str">
        <f t="shared" si="23"/>
        <v>42</v>
      </c>
      <c r="L318" s="10">
        <v>42471</v>
      </c>
      <c r="V318" s="11">
        <v>43624</v>
      </c>
      <c r="W318" s="6">
        <v>59511</v>
      </c>
      <c r="X318" s="6">
        <v>57939</v>
      </c>
      <c r="Y318" s="6">
        <v>19183</v>
      </c>
      <c r="Z318" s="6">
        <v>4260</v>
      </c>
      <c r="AA318" s="6">
        <v>32046</v>
      </c>
      <c r="AB318" s="8">
        <v>43617</v>
      </c>
      <c r="AD318"/>
    </row>
    <row r="319" spans="2:30" ht="15" x14ac:dyDescent="0.2">
      <c r="B319" s="6">
        <v>3978689</v>
      </c>
      <c r="C319" s="6" t="s">
        <v>215</v>
      </c>
      <c r="D319" s="7">
        <v>0.40064814814814814</v>
      </c>
      <c r="E319" s="6" t="s">
        <v>20</v>
      </c>
      <c r="F319" s="6">
        <v>13</v>
      </c>
      <c r="G319" s="6">
        <v>36</v>
      </c>
      <c r="H319" s="6" t="s">
        <v>9</v>
      </c>
      <c r="I319" s="8" t="str">
        <f t="shared" si="21"/>
        <v>2017</v>
      </c>
      <c r="J319" s="9" t="str">
        <f t="shared" si="22"/>
        <v>07</v>
      </c>
      <c r="K319" s="9" t="str">
        <f t="shared" si="23"/>
        <v>28</v>
      </c>
      <c r="L319" s="10">
        <v>42944</v>
      </c>
      <c r="V319" s="11">
        <v>43625</v>
      </c>
      <c r="W319" s="6">
        <v>57838</v>
      </c>
      <c r="X319" s="6">
        <v>56276</v>
      </c>
      <c r="Y319" s="6">
        <v>7612</v>
      </c>
      <c r="Z319" s="6">
        <v>17835</v>
      </c>
      <c r="AA319" s="6">
        <v>26418</v>
      </c>
      <c r="AB319" s="8">
        <v>43617</v>
      </c>
      <c r="AD319"/>
    </row>
    <row r="320" spans="2:30" ht="15" x14ac:dyDescent="0.2">
      <c r="B320" s="6">
        <v>5382537</v>
      </c>
      <c r="C320" s="11">
        <v>42856</v>
      </c>
      <c r="D320" s="7">
        <v>0.24710648148148148</v>
      </c>
      <c r="E320" s="6" t="s">
        <v>25</v>
      </c>
      <c r="F320" s="6">
        <v>20</v>
      </c>
      <c r="G320" s="6">
        <v>42</v>
      </c>
      <c r="H320" s="6" t="s">
        <v>9</v>
      </c>
      <c r="I320" s="8" t="str">
        <f t="shared" si="21"/>
        <v>2856</v>
      </c>
      <c r="J320" s="9" t="str">
        <f t="shared" si="22"/>
        <v>56</v>
      </c>
      <c r="K320" s="9" t="str">
        <f t="shared" si="23"/>
        <v>42</v>
      </c>
      <c r="L320" s="10">
        <v>42856</v>
      </c>
      <c r="V320" s="11">
        <v>43626</v>
      </c>
      <c r="W320" s="6">
        <v>51794</v>
      </c>
      <c r="X320" s="6">
        <v>67299</v>
      </c>
      <c r="Y320" s="6">
        <v>8930</v>
      </c>
      <c r="Z320" s="6">
        <v>20626</v>
      </c>
      <c r="AA320" s="6">
        <v>9394</v>
      </c>
      <c r="AB320" s="8">
        <v>43617</v>
      </c>
      <c r="AD320"/>
    </row>
    <row r="321" spans="2:30" ht="15" x14ac:dyDescent="0.2">
      <c r="B321" s="6">
        <v>5716022</v>
      </c>
      <c r="C321" s="11">
        <v>43714</v>
      </c>
      <c r="D321" s="7">
        <v>0.31267361111111114</v>
      </c>
      <c r="E321" s="6" t="s">
        <v>19</v>
      </c>
      <c r="F321" s="6">
        <v>12</v>
      </c>
      <c r="G321" s="6">
        <v>7</v>
      </c>
      <c r="H321" s="6" t="s">
        <v>9</v>
      </c>
      <c r="I321" s="8" t="str">
        <f t="shared" si="21"/>
        <v>3714</v>
      </c>
      <c r="J321" s="9" t="str">
        <f t="shared" si="22"/>
        <v>14</v>
      </c>
      <c r="K321" s="9" t="str">
        <f t="shared" si="23"/>
        <v>43</v>
      </c>
      <c r="L321" s="10">
        <v>43714</v>
      </c>
      <c r="V321" s="11">
        <v>43627</v>
      </c>
      <c r="W321" s="6">
        <v>57887</v>
      </c>
      <c r="X321" s="6">
        <v>50378</v>
      </c>
      <c r="Y321" s="6">
        <v>18063</v>
      </c>
      <c r="Z321" s="6">
        <v>29622</v>
      </c>
      <c r="AA321" s="6">
        <v>8009</v>
      </c>
      <c r="AB321" s="8">
        <v>43617</v>
      </c>
      <c r="AD321"/>
    </row>
    <row r="322" spans="2:30" ht="15" x14ac:dyDescent="0.2">
      <c r="B322" s="6">
        <v>5151278</v>
      </c>
      <c r="C322" s="6" t="s">
        <v>216</v>
      </c>
      <c r="D322" s="7">
        <v>0.36503472222222222</v>
      </c>
      <c r="E322" s="6" t="s">
        <v>41</v>
      </c>
      <c r="F322" s="6">
        <v>9</v>
      </c>
      <c r="G322" s="6">
        <v>11</v>
      </c>
      <c r="H322" s="6" t="s">
        <v>9</v>
      </c>
      <c r="I322" s="8" t="str">
        <f t="shared" si="21"/>
        <v>2019</v>
      </c>
      <c r="J322" s="9" t="str">
        <f t="shared" si="22"/>
        <v>06</v>
      </c>
      <c r="K322" s="9" t="str">
        <f t="shared" si="23"/>
        <v>30</v>
      </c>
      <c r="L322" s="10">
        <v>43646</v>
      </c>
      <c r="V322" s="11">
        <v>43628</v>
      </c>
      <c r="W322" s="6">
        <v>52361</v>
      </c>
      <c r="X322" s="6">
        <v>51225</v>
      </c>
      <c r="Y322" s="6">
        <v>13651</v>
      </c>
      <c r="Z322" s="6">
        <v>4543</v>
      </c>
      <c r="AA322" s="6">
        <v>29951</v>
      </c>
      <c r="AB322" s="8">
        <v>43617</v>
      </c>
      <c r="AD322"/>
    </row>
    <row r="323" spans="2:30" ht="15" x14ac:dyDescent="0.2">
      <c r="B323" s="6">
        <v>3809497</v>
      </c>
      <c r="C323" s="6" t="s">
        <v>217</v>
      </c>
      <c r="D323" s="7">
        <v>0.11305555555555556</v>
      </c>
      <c r="E323" s="6" t="s">
        <v>95</v>
      </c>
      <c r="F323" s="6">
        <v>27</v>
      </c>
      <c r="G323" s="6">
        <v>32</v>
      </c>
      <c r="H323" s="6" t="s">
        <v>9</v>
      </c>
      <c r="I323" s="8" t="str">
        <f t="shared" si="21"/>
        <v>2018</v>
      </c>
      <c r="J323" s="9" t="str">
        <f t="shared" si="22"/>
        <v>02</v>
      </c>
      <c r="K323" s="9" t="str">
        <f t="shared" si="23"/>
        <v>18</v>
      </c>
      <c r="L323" s="10">
        <v>43149</v>
      </c>
      <c r="V323" s="11">
        <v>43629</v>
      </c>
      <c r="W323" s="6">
        <v>56451</v>
      </c>
      <c r="X323" s="6">
        <v>56539</v>
      </c>
      <c r="Y323" s="6">
        <v>29115</v>
      </c>
      <c r="Z323" s="6">
        <v>34920</v>
      </c>
      <c r="AA323" s="6">
        <v>34243</v>
      </c>
      <c r="AB323" s="8">
        <v>43617</v>
      </c>
      <c r="AD323"/>
    </row>
    <row r="324" spans="2:30" ht="15" x14ac:dyDescent="0.2">
      <c r="B324" s="6">
        <v>3555759</v>
      </c>
      <c r="C324" s="11">
        <v>43315</v>
      </c>
      <c r="D324" s="7">
        <v>5.4328703703703705E-2</v>
      </c>
      <c r="E324" s="6" t="s">
        <v>25</v>
      </c>
      <c r="F324" s="6">
        <v>12</v>
      </c>
      <c r="G324" s="6">
        <v>21</v>
      </c>
      <c r="H324" s="6" t="s">
        <v>9</v>
      </c>
      <c r="I324" s="8" t="str">
        <f t="shared" si="21"/>
        <v>3315</v>
      </c>
      <c r="J324" s="9" t="str">
        <f t="shared" si="22"/>
        <v>15</v>
      </c>
      <c r="K324" s="9" t="str">
        <f t="shared" si="23"/>
        <v>43</v>
      </c>
      <c r="L324" s="10">
        <v>43315</v>
      </c>
      <c r="V324" s="11">
        <v>43630</v>
      </c>
      <c r="W324" s="6">
        <v>54896</v>
      </c>
      <c r="X324" s="6">
        <v>52915</v>
      </c>
      <c r="Y324" s="6">
        <v>32801</v>
      </c>
      <c r="Z324" s="6">
        <v>29104</v>
      </c>
      <c r="AA324" s="6">
        <v>36145</v>
      </c>
      <c r="AB324" s="8">
        <v>43617</v>
      </c>
      <c r="AD324"/>
    </row>
    <row r="325" spans="2:30" ht="15" x14ac:dyDescent="0.2">
      <c r="B325" s="6">
        <v>5646005</v>
      </c>
      <c r="C325" s="11">
        <v>41708</v>
      </c>
      <c r="D325" s="7">
        <v>0.90620370370370373</v>
      </c>
      <c r="E325" s="6" t="s">
        <v>76</v>
      </c>
      <c r="F325" s="6">
        <v>29</v>
      </c>
      <c r="G325" s="6">
        <v>304</v>
      </c>
      <c r="H325" s="6" t="s">
        <v>15</v>
      </c>
      <c r="I325" s="8" t="str">
        <f t="shared" si="21"/>
        <v>1708</v>
      </c>
      <c r="J325" s="9" t="str">
        <f t="shared" si="22"/>
        <v>08</v>
      </c>
      <c r="K325" s="9" t="str">
        <f t="shared" si="23"/>
        <v>41</v>
      </c>
      <c r="L325" s="10">
        <v>41708</v>
      </c>
      <c r="V325" s="11">
        <v>43631</v>
      </c>
      <c r="W325" s="6">
        <v>58397</v>
      </c>
      <c r="X325" s="6">
        <v>59211</v>
      </c>
      <c r="Y325" s="6">
        <v>31766</v>
      </c>
      <c r="Z325" s="6">
        <v>15340</v>
      </c>
      <c r="AA325" s="6">
        <v>31158</v>
      </c>
      <c r="AB325" s="8">
        <v>43617</v>
      </c>
      <c r="AD325"/>
    </row>
    <row r="326" spans="2:30" ht="15" x14ac:dyDescent="0.2">
      <c r="B326" s="6">
        <v>4507899</v>
      </c>
      <c r="C326" s="6" t="s">
        <v>114</v>
      </c>
      <c r="D326" s="7">
        <v>0.82131944444444449</v>
      </c>
      <c r="E326" s="6" t="s">
        <v>74</v>
      </c>
      <c r="F326" s="6">
        <v>14</v>
      </c>
      <c r="G326" s="6">
        <v>16</v>
      </c>
      <c r="H326" s="6" t="s">
        <v>9</v>
      </c>
      <c r="I326" s="8" t="str">
        <f t="shared" si="21"/>
        <v>2019</v>
      </c>
      <c r="J326" s="9" t="str">
        <f t="shared" si="22"/>
        <v>01</v>
      </c>
      <c r="K326" s="9" t="str">
        <f t="shared" si="23"/>
        <v>14</v>
      </c>
      <c r="L326" s="10">
        <v>43479</v>
      </c>
      <c r="V326" s="11">
        <v>43632</v>
      </c>
      <c r="W326" s="6">
        <v>58942</v>
      </c>
      <c r="X326" s="6">
        <v>56186</v>
      </c>
      <c r="Y326" s="6">
        <v>20579</v>
      </c>
      <c r="Z326" s="6">
        <v>9055</v>
      </c>
      <c r="AA326" s="6">
        <v>30561</v>
      </c>
      <c r="AB326" s="8">
        <v>43617</v>
      </c>
      <c r="AD326"/>
    </row>
    <row r="327" spans="2:30" ht="15" x14ac:dyDescent="0.2">
      <c r="B327" s="6">
        <v>5252557</v>
      </c>
      <c r="C327" s="6" t="s">
        <v>218</v>
      </c>
      <c r="D327" s="7">
        <v>0.23148148148148148</v>
      </c>
      <c r="E327" s="6" t="s">
        <v>58</v>
      </c>
      <c r="F327" s="6">
        <v>9</v>
      </c>
      <c r="G327" s="6">
        <v>59</v>
      </c>
      <c r="H327" s="6" t="s">
        <v>9</v>
      </c>
      <c r="I327" s="8" t="str">
        <f t="shared" si="21"/>
        <v>2016</v>
      </c>
      <c r="J327" s="9" t="str">
        <f t="shared" si="22"/>
        <v>06</v>
      </c>
      <c r="K327" s="9" t="str">
        <f t="shared" si="23"/>
        <v>18</v>
      </c>
      <c r="L327" s="10">
        <v>42539</v>
      </c>
      <c r="V327" s="11">
        <v>43633</v>
      </c>
      <c r="W327" s="6">
        <v>56161</v>
      </c>
      <c r="X327" s="6">
        <v>50431</v>
      </c>
      <c r="Y327" s="6">
        <v>23677</v>
      </c>
      <c r="Z327" s="6">
        <v>15562</v>
      </c>
      <c r="AA327" s="6">
        <v>33427</v>
      </c>
      <c r="AB327" s="8">
        <v>43617</v>
      </c>
      <c r="AD327"/>
    </row>
    <row r="328" spans="2:30" ht="15" x14ac:dyDescent="0.2">
      <c r="B328" s="6">
        <v>3986982</v>
      </c>
      <c r="C328" s="6" t="s">
        <v>219</v>
      </c>
      <c r="D328" s="7">
        <v>5.486111111111111E-2</v>
      </c>
      <c r="E328" s="6" t="s">
        <v>62</v>
      </c>
      <c r="F328" s="6">
        <v>27</v>
      </c>
      <c r="G328" s="6">
        <v>87</v>
      </c>
      <c r="H328" s="6" t="s">
        <v>9</v>
      </c>
      <c r="I328" s="8" t="str">
        <f t="shared" si="21"/>
        <v>2014</v>
      </c>
      <c r="J328" s="9" t="str">
        <f t="shared" si="22"/>
        <v>10</v>
      </c>
      <c r="K328" s="9" t="str">
        <f t="shared" si="23"/>
        <v>15</v>
      </c>
      <c r="L328" s="10">
        <v>41927</v>
      </c>
      <c r="V328" s="11">
        <v>43634</v>
      </c>
      <c r="W328" s="6">
        <v>54122</v>
      </c>
      <c r="X328" s="6">
        <v>64303</v>
      </c>
      <c r="Y328" s="6">
        <v>11596</v>
      </c>
      <c r="Z328" s="6">
        <v>20768</v>
      </c>
      <c r="AA328" s="6">
        <v>7557</v>
      </c>
      <c r="AB328" s="8">
        <v>43617</v>
      </c>
      <c r="AD328"/>
    </row>
    <row r="329" spans="2:30" ht="15" x14ac:dyDescent="0.2">
      <c r="B329" s="6">
        <v>3949701</v>
      </c>
      <c r="C329" s="6" t="s">
        <v>220</v>
      </c>
      <c r="D329" s="7">
        <v>0.78791666666666671</v>
      </c>
      <c r="E329" s="6" t="s">
        <v>20</v>
      </c>
      <c r="F329" s="6">
        <v>7</v>
      </c>
      <c r="G329" s="6">
        <v>36</v>
      </c>
      <c r="H329" s="6" t="s">
        <v>9</v>
      </c>
      <c r="I329" s="8" t="str">
        <f t="shared" si="21"/>
        <v>2018</v>
      </c>
      <c r="J329" s="9" t="str">
        <f t="shared" si="22"/>
        <v>05</v>
      </c>
      <c r="K329" s="9" t="str">
        <f t="shared" si="23"/>
        <v>16</v>
      </c>
      <c r="L329" s="10">
        <v>43236</v>
      </c>
      <c r="V329" s="11">
        <v>43635</v>
      </c>
      <c r="W329" s="6">
        <v>57077</v>
      </c>
      <c r="X329" s="6">
        <v>50633</v>
      </c>
      <c r="Y329" s="6">
        <v>24272</v>
      </c>
      <c r="Z329" s="6">
        <v>22993</v>
      </c>
      <c r="AA329" s="6">
        <v>25613</v>
      </c>
      <c r="AB329" s="8">
        <v>43617</v>
      </c>
      <c r="AD329"/>
    </row>
    <row r="330" spans="2:30" ht="15" x14ac:dyDescent="0.2">
      <c r="B330" s="6">
        <v>4048031</v>
      </c>
      <c r="C330" s="11">
        <v>43072</v>
      </c>
      <c r="D330" s="7">
        <v>0.18068287037037037</v>
      </c>
      <c r="E330" s="6" t="s">
        <v>64</v>
      </c>
      <c r="F330" s="6">
        <v>8</v>
      </c>
      <c r="G330" s="6">
        <v>54</v>
      </c>
      <c r="H330" s="6" t="s">
        <v>9</v>
      </c>
      <c r="I330" s="8" t="str">
        <f t="shared" si="21"/>
        <v>3072</v>
      </c>
      <c r="J330" s="9" t="str">
        <f t="shared" si="22"/>
        <v>72</v>
      </c>
      <c r="K330" s="9" t="str">
        <f t="shared" si="23"/>
        <v>43</v>
      </c>
      <c r="L330" s="10">
        <v>43072</v>
      </c>
      <c r="V330" s="11">
        <v>43636</v>
      </c>
      <c r="W330" s="6">
        <v>59806</v>
      </c>
      <c r="X330" s="6">
        <v>54202</v>
      </c>
      <c r="Y330" s="6">
        <v>25217</v>
      </c>
      <c r="Z330" s="6">
        <v>12292</v>
      </c>
      <c r="AA330" s="6">
        <v>16872</v>
      </c>
      <c r="AB330" s="8">
        <v>43617</v>
      </c>
      <c r="AD330"/>
    </row>
    <row r="331" spans="2:30" ht="15" x14ac:dyDescent="0.2">
      <c r="B331" s="6">
        <v>4241438</v>
      </c>
      <c r="C331" s="11">
        <v>43375</v>
      </c>
      <c r="D331" s="7">
        <v>0.58060185185185187</v>
      </c>
      <c r="E331" s="6" t="s">
        <v>24</v>
      </c>
      <c r="F331" s="6">
        <v>26</v>
      </c>
      <c r="G331" s="6">
        <v>31</v>
      </c>
      <c r="H331" s="6" t="s">
        <v>9</v>
      </c>
      <c r="I331" s="8" t="str">
        <f t="shared" si="21"/>
        <v>3375</v>
      </c>
      <c r="J331" s="9" t="str">
        <f t="shared" si="22"/>
        <v>75</v>
      </c>
      <c r="K331" s="9" t="str">
        <f t="shared" si="23"/>
        <v>43</v>
      </c>
      <c r="L331" s="10">
        <v>43375</v>
      </c>
      <c r="V331" s="11">
        <v>43637</v>
      </c>
      <c r="W331" s="6">
        <v>55820</v>
      </c>
      <c r="X331" s="6">
        <v>68319</v>
      </c>
      <c r="Y331" s="6">
        <v>22107</v>
      </c>
      <c r="Z331" s="6">
        <v>27231</v>
      </c>
      <c r="AA331" s="6">
        <v>23943</v>
      </c>
      <c r="AB331" s="8">
        <v>43617</v>
      </c>
      <c r="AD331"/>
    </row>
    <row r="332" spans="2:30" ht="15" x14ac:dyDescent="0.2">
      <c r="B332" s="6">
        <v>4549628</v>
      </c>
      <c r="C332" s="6" t="s">
        <v>221</v>
      </c>
      <c r="D332" s="7">
        <v>6.8831018518518514E-2</v>
      </c>
      <c r="E332" s="6" t="s">
        <v>45</v>
      </c>
      <c r="F332" s="6">
        <v>21</v>
      </c>
      <c r="G332" s="6">
        <v>7</v>
      </c>
      <c r="H332" s="6" t="s">
        <v>9</v>
      </c>
      <c r="I332" s="8" t="str">
        <f t="shared" si="21"/>
        <v>2019</v>
      </c>
      <c r="J332" s="9" t="str">
        <f t="shared" si="22"/>
        <v>07</v>
      </c>
      <c r="K332" s="9" t="str">
        <f t="shared" si="23"/>
        <v>30</v>
      </c>
      <c r="L332" s="10">
        <v>43676</v>
      </c>
      <c r="V332" s="11">
        <v>43638</v>
      </c>
      <c r="W332" s="6">
        <v>54928</v>
      </c>
      <c r="X332" s="6">
        <v>66957</v>
      </c>
      <c r="Y332" s="6">
        <v>13510</v>
      </c>
      <c r="Z332" s="6">
        <v>33035</v>
      </c>
      <c r="AA332" s="6">
        <v>15413</v>
      </c>
      <c r="AB332" s="8">
        <v>43617</v>
      </c>
      <c r="AD332"/>
    </row>
    <row r="333" spans="2:30" ht="15" x14ac:dyDescent="0.2">
      <c r="B333" s="6">
        <v>5671768</v>
      </c>
      <c r="C333" s="11">
        <v>42806</v>
      </c>
      <c r="D333" s="7">
        <v>0.94649305555555552</v>
      </c>
      <c r="E333" s="6" t="s">
        <v>72</v>
      </c>
      <c r="F333" s="6">
        <v>11</v>
      </c>
      <c r="G333" s="6">
        <v>43</v>
      </c>
      <c r="H333" s="6" t="s">
        <v>9</v>
      </c>
      <c r="I333" s="8" t="str">
        <f t="shared" si="21"/>
        <v>2806</v>
      </c>
      <c r="J333" s="9" t="str">
        <f t="shared" si="22"/>
        <v>06</v>
      </c>
      <c r="K333" s="9" t="str">
        <f t="shared" si="23"/>
        <v>42</v>
      </c>
      <c r="L333" s="10">
        <v>42806</v>
      </c>
      <c r="V333" s="11">
        <v>43639</v>
      </c>
      <c r="W333" s="6">
        <v>51811</v>
      </c>
      <c r="X333" s="6">
        <v>57553</v>
      </c>
      <c r="Y333" s="6">
        <v>26910</v>
      </c>
      <c r="Z333" s="6">
        <v>24981</v>
      </c>
      <c r="AA333" s="6">
        <v>15525</v>
      </c>
      <c r="AB333" s="8">
        <v>43617</v>
      </c>
      <c r="AD333"/>
    </row>
    <row r="334" spans="2:30" ht="15" x14ac:dyDescent="0.2">
      <c r="B334" s="6">
        <v>3844126</v>
      </c>
      <c r="C334" s="6" t="s">
        <v>222</v>
      </c>
      <c r="D334" s="7">
        <v>9.7013888888888886E-2</v>
      </c>
      <c r="E334" s="6" t="s">
        <v>23</v>
      </c>
      <c r="F334" s="6">
        <v>5</v>
      </c>
      <c r="G334" s="6">
        <v>5</v>
      </c>
      <c r="H334" s="6" t="s">
        <v>9</v>
      </c>
      <c r="I334" s="8" t="str">
        <f t="shared" si="21"/>
        <v>2018</v>
      </c>
      <c r="J334" s="9" t="str">
        <f t="shared" si="22"/>
        <v>05</v>
      </c>
      <c r="K334" s="9" t="str">
        <f t="shared" si="23"/>
        <v>30</v>
      </c>
      <c r="L334" s="10">
        <v>43250</v>
      </c>
      <c r="V334" s="11">
        <v>43640</v>
      </c>
      <c r="W334" s="6">
        <v>57753</v>
      </c>
      <c r="X334" s="6">
        <v>56369</v>
      </c>
      <c r="Y334" s="6">
        <v>13842</v>
      </c>
      <c r="Z334" s="6">
        <v>18082</v>
      </c>
      <c r="AA334" s="6">
        <v>35591</v>
      </c>
      <c r="AB334" s="8">
        <v>43617</v>
      </c>
      <c r="AD334"/>
    </row>
    <row r="335" spans="2:30" ht="15" x14ac:dyDescent="0.2">
      <c r="B335" s="6">
        <v>4645728</v>
      </c>
      <c r="C335" s="6" t="s">
        <v>223</v>
      </c>
      <c r="D335" s="7">
        <v>2.9386574074074075E-2</v>
      </c>
      <c r="E335" s="6" t="s">
        <v>19</v>
      </c>
      <c r="F335" s="6">
        <v>16</v>
      </c>
      <c r="G335" s="6">
        <v>56</v>
      </c>
      <c r="H335" s="6" t="s">
        <v>9</v>
      </c>
      <c r="I335" s="8" t="str">
        <f t="shared" si="21"/>
        <v>2017</v>
      </c>
      <c r="J335" s="9" t="str">
        <f t="shared" si="22"/>
        <v>06</v>
      </c>
      <c r="K335" s="9" t="str">
        <f t="shared" si="23"/>
        <v>19</v>
      </c>
      <c r="L335" s="10">
        <v>42905</v>
      </c>
      <c r="V335" s="11">
        <v>43641</v>
      </c>
      <c r="W335" s="6">
        <v>58928</v>
      </c>
      <c r="X335" s="6">
        <v>68540</v>
      </c>
      <c r="Y335" s="6">
        <v>21869</v>
      </c>
      <c r="Z335" s="6">
        <v>25253</v>
      </c>
      <c r="AA335" s="6">
        <v>27182</v>
      </c>
      <c r="AB335" s="8">
        <v>43617</v>
      </c>
      <c r="AD335"/>
    </row>
    <row r="336" spans="2:30" ht="15" x14ac:dyDescent="0.2">
      <c r="B336" s="6">
        <v>3246758</v>
      </c>
      <c r="C336" s="6" t="s">
        <v>224</v>
      </c>
      <c r="D336" s="7">
        <v>0.96307870370370374</v>
      </c>
      <c r="E336" s="6" t="s">
        <v>68</v>
      </c>
      <c r="F336" s="6">
        <v>3</v>
      </c>
      <c r="G336" s="6">
        <v>2</v>
      </c>
      <c r="H336" s="6" t="s">
        <v>9</v>
      </c>
      <c r="I336" s="8" t="str">
        <f t="shared" ref="I336:I399" si="24">RIGHT(C336,4)</f>
        <v>2018</v>
      </c>
      <c r="J336" s="9" t="str">
        <f t="shared" ref="J336:J399" si="25">MID(C336,4,2)</f>
        <v>08</v>
      </c>
      <c r="K336" s="9" t="str">
        <f t="shared" ref="K336:K399" si="26">LEFT(C336,2)</f>
        <v>19</v>
      </c>
      <c r="L336" s="10">
        <v>43331</v>
      </c>
      <c r="V336" s="11">
        <v>43642</v>
      </c>
      <c r="W336" s="6">
        <v>52595</v>
      </c>
      <c r="X336" s="6">
        <v>60117</v>
      </c>
      <c r="Y336" s="6">
        <v>7854</v>
      </c>
      <c r="Z336" s="6">
        <v>6090</v>
      </c>
      <c r="AA336" s="6">
        <v>31929</v>
      </c>
      <c r="AB336" s="8">
        <v>43617</v>
      </c>
      <c r="AD336"/>
    </row>
    <row r="337" spans="2:30" ht="15" x14ac:dyDescent="0.2">
      <c r="B337" s="6">
        <v>3625024</v>
      </c>
      <c r="C337" s="6" t="s">
        <v>225</v>
      </c>
      <c r="D337" s="7">
        <v>0.21113425925925927</v>
      </c>
      <c r="E337" s="6" t="s">
        <v>45</v>
      </c>
      <c r="F337" s="6">
        <v>20</v>
      </c>
      <c r="G337" s="6">
        <v>115</v>
      </c>
      <c r="H337" s="6" t="s">
        <v>9</v>
      </c>
      <c r="I337" s="8" t="str">
        <f t="shared" si="24"/>
        <v>2015</v>
      </c>
      <c r="J337" s="9" t="str">
        <f t="shared" si="25"/>
        <v>01</v>
      </c>
      <c r="K337" s="9" t="str">
        <f t="shared" si="26"/>
        <v>31</v>
      </c>
      <c r="L337" s="10">
        <v>42035</v>
      </c>
      <c r="V337" s="11">
        <v>43643</v>
      </c>
      <c r="W337" s="6">
        <v>53152</v>
      </c>
      <c r="X337" s="6">
        <v>57082</v>
      </c>
      <c r="Y337" s="6">
        <v>7262</v>
      </c>
      <c r="Z337" s="6">
        <v>15279</v>
      </c>
      <c r="AA337" s="6">
        <v>9409</v>
      </c>
      <c r="AB337" s="8">
        <v>43617</v>
      </c>
      <c r="AD337"/>
    </row>
    <row r="338" spans="2:30" ht="15" x14ac:dyDescent="0.2">
      <c r="B338" s="6">
        <v>4686726</v>
      </c>
      <c r="C338" s="11">
        <v>41739</v>
      </c>
      <c r="D338" s="7">
        <v>0.63170138888888894</v>
      </c>
      <c r="E338" s="6" t="s">
        <v>58</v>
      </c>
      <c r="F338" s="6">
        <v>1</v>
      </c>
      <c r="G338" s="6">
        <v>0</v>
      </c>
      <c r="H338" s="6" t="s">
        <v>9</v>
      </c>
      <c r="I338" s="8" t="str">
        <f t="shared" si="24"/>
        <v>1739</v>
      </c>
      <c r="J338" s="9" t="str">
        <f t="shared" si="25"/>
        <v>39</v>
      </c>
      <c r="K338" s="9" t="str">
        <f t="shared" si="26"/>
        <v>41</v>
      </c>
      <c r="L338" s="10">
        <v>41739</v>
      </c>
      <c r="V338" s="11">
        <v>43644</v>
      </c>
      <c r="W338" s="6">
        <v>59736</v>
      </c>
      <c r="X338" s="6">
        <v>57916</v>
      </c>
      <c r="Y338" s="6">
        <v>8511</v>
      </c>
      <c r="Z338" s="6">
        <v>11793</v>
      </c>
      <c r="AA338" s="6">
        <v>16230</v>
      </c>
      <c r="AB338" s="8">
        <v>43617</v>
      </c>
      <c r="AD338"/>
    </row>
    <row r="339" spans="2:30" ht="15" x14ac:dyDescent="0.2">
      <c r="B339" s="6">
        <v>5492180</v>
      </c>
      <c r="C339" s="12">
        <v>42287</v>
      </c>
      <c r="D339" s="7">
        <v>0.49141203703703706</v>
      </c>
      <c r="E339" s="6" t="s">
        <v>19</v>
      </c>
      <c r="F339" s="6">
        <v>14</v>
      </c>
      <c r="G339" s="6">
        <v>162</v>
      </c>
      <c r="H339" s="6" t="s">
        <v>9</v>
      </c>
      <c r="I339" s="8" t="str">
        <f t="shared" si="24"/>
        <v>2287</v>
      </c>
      <c r="J339" s="9" t="str">
        <f t="shared" si="25"/>
        <v>87</v>
      </c>
      <c r="K339" s="9" t="str">
        <f t="shared" si="26"/>
        <v>42</v>
      </c>
      <c r="L339" s="10">
        <v>42287</v>
      </c>
      <c r="V339" s="11">
        <v>43645</v>
      </c>
      <c r="W339" s="6">
        <v>58225</v>
      </c>
      <c r="X339" s="6">
        <v>60933</v>
      </c>
      <c r="Y339" s="6">
        <v>7876</v>
      </c>
      <c r="Z339" s="6">
        <v>26560</v>
      </c>
      <c r="AA339" s="6">
        <v>12142</v>
      </c>
      <c r="AB339" s="8">
        <v>43617</v>
      </c>
      <c r="AD339"/>
    </row>
    <row r="340" spans="2:30" ht="15" x14ac:dyDescent="0.2">
      <c r="B340" s="6">
        <v>5893747</v>
      </c>
      <c r="C340" s="6" t="s">
        <v>226</v>
      </c>
      <c r="D340" s="7">
        <v>0.43582175925925926</v>
      </c>
      <c r="E340" s="6" t="s">
        <v>63</v>
      </c>
      <c r="F340" s="6">
        <v>11</v>
      </c>
      <c r="G340" s="6">
        <v>312</v>
      </c>
      <c r="H340" s="6" t="s">
        <v>15</v>
      </c>
      <c r="I340" s="8" t="str">
        <f t="shared" si="24"/>
        <v>2015</v>
      </c>
      <c r="J340" s="9" t="str">
        <f t="shared" si="25"/>
        <v>11</v>
      </c>
      <c r="K340" s="9" t="str">
        <f t="shared" si="26"/>
        <v>30</v>
      </c>
      <c r="L340" s="10">
        <v>42338</v>
      </c>
      <c r="V340" s="11">
        <v>43646</v>
      </c>
      <c r="W340" s="6">
        <v>50198</v>
      </c>
      <c r="X340" s="6">
        <v>63527</v>
      </c>
      <c r="Y340" s="6">
        <v>28384</v>
      </c>
      <c r="Z340" s="6">
        <v>22304</v>
      </c>
      <c r="AA340" s="6">
        <v>30659</v>
      </c>
      <c r="AB340" s="8">
        <v>43617</v>
      </c>
      <c r="AD340"/>
    </row>
    <row r="341" spans="2:30" ht="15" x14ac:dyDescent="0.2">
      <c r="B341" s="6">
        <v>4544153</v>
      </c>
      <c r="C341" s="11">
        <v>43777</v>
      </c>
      <c r="D341" s="7">
        <v>0.7700231481481481</v>
      </c>
      <c r="E341" s="6" t="s">
        <v>100</v>
      </c>
      <c r="F341" s="6">
        <v>18</v>
      </c>
      <c r="G341" s="6">
        <v>5</v>
      </c>
      <c r="H341" s="6" t="s">
        <v>9</v>
      </c>
      <c r="I341" s="8" t="str">
        <f t="shared" si="24"/>
        <v>3777</v>
      </c>
      <c r="J341" s="9" t="str">
        <f t="shared" si="25"/>
        <v>77</v>
      </c>
      <c r="K341" s="9" t="str">
        <f t="shared" si="26"/>
        <v>43</v>
      </c>
      <c r="L341" s="10">
        <v>43777</v>
      </c>
      <c r="V341" s="11">
        <v>43647</v>
      </c>
      <c r="W341" s="6">
        <v>51360</v>
      </c>
      <c r="X341" s="6">
        <v>53602</v>
      </c>
      <c r="Y341" s="6">
        <v>12533</v>
      </c>
      <c r="Z341" s="6">
        <v>25425</v>
      </c>
      <c r="AA341" s="6">
        <v>16546</v>
      </c>
      <c r="AB341" s="8">
        <v>43647</v>
      </c>
      <c r="AD341"/>
    </row>
    <row r="342" spans="2:30" ht="15" x14ac:dyDescent="0.2">
      <c r="B342" s="6">
        <v>3997517</v>
      </c>
      <c r="C342" s="11">
        <v>43408</v>
      </c>
      <c r="D342" s="7">
        <v>0.76711805555555557</v>
      </c>
      <c r="E342" s="6" t="s">
        <v>72</v>
      </c>
      <c r="F342" s="6">
        <v>7</v>
      </c>
      <c r="G342" s="6">
        <v>11</v>
      </c>
      <c r="H342" s="6" t="s">
        <v>9</v>
      </c>
      <c r="I342" s="8" t="str">
        <f t="shared" si="24"/>
        <v>3408</v>
      </c>
      <c r="J342" s="9" t="str">
        <f t="shared" si="25"/>
        <v>08</v>
      </c>
      <c r="K342" s="9" t="str">
        <f t="shared" si="26"/>
        <v>43</v>
      </c>
      <c r="L342" s="10">
        <v>43408</v>
      </c>
      <c r="V342" s="11">
        <v>43648</v>
      </c>
      <c r="W342" s="6">
        <v>50331</v>
      </c>
      <c r="X342" s="6">
        <v>61213</v>
      </c>
      <c r="Y342" s="6">
        <v>33947</v>
      </c>
      <c r="Z342" s="6">
        <v>17719</v>
      </c>
      <c r="AA342" s="6">
        <v>24071</v>
      </c>
      <c r="AB342" s="8">
        <v>43647</v>
      </c>
      <c r="AD342"/>
    </row>
    <row r="343" spans="2:30" ht="15" x14ac:dyDescent="0.2">
      <c r="B343" s="6">
        <v>5072369</v>
      </c>
      <c r="C343" s="11">
        <v>42747</v>
      </c>
      <c r="D343" s="7">
        <v>0.26171296296296298</v>
      </c>
      <c r="E343" s="6" t="s">
        <v>39</v>
      </c>
      <c r="F343" s="6">
        <v>15</v>
      </c>
      <c r="G343" s="6">
        <v>41</v>
      </c>
      <c r="H343" s="6" t="s">
        <v>9</v>
      </c>
      <c r="I343" s="8" t="str">
        <f t="shared" si="24"/>
        <v>2747</v>
      </c>
      <c r="J343" s="9" t="str">
        <f t="shared" si="25"/>
        <v>47</v>
      </c>
      <c r="K343" s="9" t="str">
        <f t="shared" si="26"/>
        <v>42</v>
      </c>
      <c r="L343" s="10">
        <v>42747</v>
      </c>
      <c r="V343" s="11">
        <v>43649</v>
      </c>
      <c r="W343" s="6">
        <v>50213</v>
      </c>
      <c r="X343" s="6">
        <v>54649</v>
      </c>
      <c r="Y343" s="6">
        <v>14850</v>
      </c>
      <c r="Z343" s="6">
        <v>20593</v>
      </c>
      <c r="AA343" s="6">
        <v>36980</v>
      </c>
      <c r="AB343" s="8">
        <v>43647</v>
      </c>
      <c r="AD343"/>
    </row>
    <row r="344" spans="2:30" ht="15" x14ac:dyDescent="0.2">
      <c r="B344" s="6">
        <v>3334584</v>
      </c>
      <c r="C344" s="6" t="s">
        <v>227</v>
      </c>
      <c r="D344" s="7">
        <v>5.6053240740740744E-2</v>
      </c>
      <c r="E344" s="6" t="s">
        <v>72</v>
      </c>
      <c r="F344" s="6">
        <v>14</v>
      </c>
      <c r="G344" s="6">
        <v>81</v>
      </c>
      <c r="H344" s="6" t="s">
        <v>9</v>
      </c>
      <c r="I344" s="8" t="str">
        <f t="shared" si="24"/>
        <v>2015</v>
      </c>
      <c r="J344" s="9" t="str">
        <f t="shared" si="25"/>
        <v>01</v>
      </c>
      <c r="K344" s="9" t="str">
        <f t="shared" si="26"/>
        <v>13</v>
      </c>
      <c r="L344" s="10">
        <v>42017</v>
      </c>
      <c r="V344" s="11">
        <v>43650</v>
      </c>
      <c r="W344" s="6">
        <v>52811</v>
      </c>
      <c r="X344" s="6">
        <v>60492</v>
      </c>
      <c r="Y344" s="6">
        <v>22571</v>
      </c>
      <c r="Z344" s="6">
        <v>6649</v>
      </c>
      <c r="AA344" s="6">
        <v>15029</v>
      </c>
      <c r="AB344" s="8">
        <v>43647</v>
      </c>
      <c r="AD344"/>
    </row>
    <row r="345" spans="2:30" ht="15" x14ac:dyDescent="0.2">
      <c r="B345" s="6">
        <v>3341461</v>
      </c>
      <c r="C345" s="6" t="s">
        <v>228</v>
      </c>
      <c r="D345" s="7">
        <v>0.54565972222222225</v>
      </c>
      <c r="E345" s="6" t="s">
        <v>41</v>
      </c>
      <c r="F345" s="6">
        <v>1</v>
      </c>
      <c r="G345" s="6">
        <v>0</v>
      </c>
      <c r="H345" s="6" t="s">
        <v>9</v>
      </c>
      <c r="I345" s="8" t="str">
        <f t="shared" si="24"/>
        <v>2019</v>
      </c>
      <c r="J345" s="9" t="str">
        <f t="shared" si="25"/>
        <v>04</v>
      </c>
      <c r="K345" s="9" t="str">
        <f t="shared" si="26"/>
        <v>25</v>
      </c>
      <c r="L345" s="10">
        <v>43580</v>
      </c>
      <c r="V345" s="11">
        <v>43651</v>
      </c>
      <c r="W345" s="6">
        <v>58783</v>
      </c>
      <c r="X345" s="6">
        <v>56760</v>
      </c>
      <c r="Y345" s="6">
        <v>9583</v>
      </c>
      <c r="Z345" s="6">
        <v>33542</v>
      </c>
      <c r="AA345" s="6">
        <v>21507</v>
      </c>
      <c r="AB345" s="8">
        <v>43647</v>
      </c>
      <c r="AD345"/>
    </row>
    <row r="346" spans="2:30" ht="15" x14ac:dyDescent="0.2">
      <c r="B346" s="6">
        <v>4745847</v>
      </c>
      <c r="C346" s="11">
        <v>43624</v>
      </c>
      <c r="D346" s="7">
        <v>0.50799768518518518</v>
      </c>
      <c r="E346" s="6" t="s">
        <v>91</v>
      </c>
      <c r="F346" s="6">
        <v>3</v>
      </c>
      <c r="G346" s="6">
        <v>0</v>
      </c>
      <c r="H346" s="6" t="s">
        <v>9</v>
      </c>
      <c r="I346" s="8" t="str">
        <f t="shared" si="24"/>
        <v>3624</v>
      </c>
      <c r="J346" s="9" t="str">
        <f t="shared" si="25"/>
        <v>24</v>
      </c>
      <c r="K346" s="9" t="str">
        <f t="shared" si="26"/>
        <v>43</v>
      </c>
      <c r="L346" s="10">
        <v>43624</v>
      </c>
      <c r="V346" s="11">
        <v>43652</v>
      </c>
      <c r="W346" s="6">
        <v>54072</v>
      </c>
      <c r="X346" s="6">
        <v>67782</v>
      </c>
      <c r="Y346" s="6">
        <v>9504</v>
      </c>
      <c r="Z346" s="6">
        <v>19797</v>
      </c>
      <c r="AA346" s="6">
        <v>23731</v>
      </c>
      <c r="AB346" s="8">
        <v>43647</v>
      </c>
      <c r="AD346"/>
    </row>
    <row r="347" spans="2:30" ht="15" x14ac:dyDescent="0.2">
      <c r="B347" s="6">
        <v>3258356</v>
      </c>
      <c r="C347" s="11">
        <v>43407</v>
      </c>
      <c r="D347" s="7">
        <v>0.83156249999999998</v>
      </c>
      <c r="E347" s="6" t="s">
        <v>43</v>
      </c>
      <c r="F347" s="6">
        <v>16</v>
      </c>
      <c r="G347" s="6">
        <v>11</v>
      </c>
      <c r="H347" s="6" t="s">
        <v>9</v>
      </c>
      <c r="I347" s="8" t="str">
        <f t="shared" si="24"/>
        <v>3407</v>
      </c>
      <c r="J347" s="9" t="str">
        <f t="shared" si="25"/>
        <v>07</v>
      </c>
      <c r="K347" s="9" t="str">
        <f t="shared" si="26"/>
        <v>43</v>
      </c>
      <c r="L347" s="10">
        <v>43407</v>
      </c>
      <c r="V347" s="11">
        <v>43653</v>
      </c>
      <c r="W347" s="6">
        <v>57644</v>
      </c>
      <c r="X347" s="6">
        <v>57493</v>
      </c>
      <c r="Y347" s="6">
        <v>31839</v>
      </c>
      <c r="Z347" s="6">
        <v>20344</v>
      </c>
      <c r="AA347" s="6">
        <v>30128</v>
      </c>
      <c r="AB347" s="8">
        <v>43647</v>
      </c>
      <c r="AD347"/>
    </row>
    <row r="348" spans="2:30" ht="15" x14ac:dyDescent="0.2">
      <c r="B348" s="6">
        <v>5996458</v>
      </c>
      <c r="C348" s="6" t="s">
        <v>229</v>
      </c>
      <c r="D348" s="7">
        <v>5.2905092592592594E-2</v>
      </c>
      <c r="E348" s="6" t="s">
        <v>23</v>
      </c>
      <c r="F348" s="6">
        <v>18</v>
      </c>
      <c r="G348" s="6">
        <v>153</v>
      </c>
      <c r="H348" s="6" t="s">
        <v>15</v>
      </c>
      <c r="I348" s="8" t="str">
        <f t="shared" si="24"/>
        <v>2015</v>
      </c>
      <c r="J348" s="9" t="str">
        <f t="shared" si="25"/>
        <v>12</v>
      </c>
      <c r="K348" s="9" t="str">
        <f t="shared" si="26"/>
        <v>28</v>
      </c>
      <c r="L348" s="10">
        <v>42366</v>
      </c>
      <c r="V348" s="11">
        <v>43654</v>
      </c>
      <c r="W348" s="6">
        <v>50421</v>
      </c>
      <c r="X348" s="6">
        <v>51159</v>
      </c>
      <c r="Y348" s="6">
        <v>21547</v>
      </c>
      <c r="Z348" s="6">
        <v>5919</v>
      </c>
      <c r="AA348" s="6">
        <v>24839</v>
      </c>
      <c r="AB348" s="8">
        <v>43647</v>
      </c>
      <c r="AD348"/>
    </row>
    <row r="349" spans="2:30" ht="15" x14ac:dyDescent="0.2">
      <c r="B349" s="6">
        <v>3875562</v>
      </c>
      <c r="C349" s="6" t="s">
        <v>230</v>
      </c>
      <c r="D349" s="7">
        <v>0.35499999999999998</v>
      </c>
      <c r="E349" s="6" t="s">
        <v>12</v>
      </c>
      <c r="F349" s="6">
        <v>13</v>
      </c>
      <c r="G349" s="6">
        <v>59</v>
      </c>
      <c r="H349" s="6" t="s">
        <v>9</v>
      </c>
      <c r="I349" s="8" t="str">
        <f t="shared" si="24"/>
        <v>2015</v>
      </c>
      <c r="J349" s="9" t="str">
        <f t="shared" si="25"/>
        <v>10</v>
      </c>
      <c r="K349" s="9" t="str">
        <f t="shared" si="26"/>
        <v>29</v>
      </c>
      <c r="L349" s="10">
        <v>42306</v>
      </c>
      <c r="V349" s="11">
        <v>43655</v>
      </c>
      <c r="W349" s="6">
        <v>52097</v>
      </c>
      <c r="X349" s="6">
        <v>62689</v>
      </c>
      <c r="Y349" s="6">
        <v>25529</v>
      </c>
      <c r="Z349" s="6">
        <v>34709</v>
      </c>
      <c r="AA349" s="6">
        <v>37754</v>
      </c>
      <c r="AB349" s="8">
        <v>43647</v>
      </c>
      <c r="AD349"/>
    </row>
    <row r="350" spans="2:30" ht="15" x14ac:dyDescent="0.2">
      <c r="B350" s="6">
        <v>3305667</v>
      </c>
      <c r="C350" s="11">
        <v>43776</v>
      </c>
      <c r="D350" s="7">
        <v>0.48854166666666665</v>
      </c>
      <c r="E350" s="6" t="s">
        <v>17</v>
      </c>
      <c r="F350" s="6">
        <v>1</v>
      </c>
      <c r="G350" s="6">
        <v>0</v>
      </c>
      <c r="H350" s="6" t="s">
        <v>9</v>
      </c>
      <c r="I350" s="8" t="str">
        <f t="shared" si="24"/>
        <v>3776</v>
      </c>
      <c r="J350" s="9" t="str">
        <f t="shared" si="25"/>
        <v>76</v>
      </c>
      <c r="K350" s="9" t="str">
        <f t="shared" si="26"/>
        <v>43</v>
      </c>
      <c r="L350" s="10">
        <v>43776</v>
      </c>
      <c r="V350" s="11">
        <v>43656</v>
      </c>
      <c r="W350" s="6">
        <v>50938</v>
      </c>
      <c r="X350" s="6">
        <v>50001</v>
      </c>
      <c r="Y350" s="6">
        <v>18655</v>
      </c>
      <c r="Z350" s="6">
        <v>26525</v>
      </c>
      <c r="AA350" s="6">
        <v>9717</v>
      </c>
      <c r="AB350" s="8">
        <v>43647</v>
      </c>
      <c r="AD350"/>
    </row>
    <row r="351" spans="2:30" ht="15" x14ac:dyDescent="0.2">
      <c r="B351" s="6">
        <v>4081262</v>
      </c>
      <c r="C351" s="6" t="s">
        <v>231</v>
      </c>
      <c r="D351" s="7">
        <v>1.5902777777777776E-2</v>
      </c>
      <c r="E351" s="6" t="s">
        <v>30</v>
      </c>
      <c r="F351" s="6">
        <v>1</v>
      </c>
      <c r="G351" s="6">
        <v>1</v>
      </c>
      <c r="H351" s="6" t="s">
        <v>9</v>
      </c>
      <c r="I351" s="8" t="str">
        <f t="shared" si="24"/>
        <v>2016</v>
      </c>
      <c r="J351" s="9" t="str">
        <f t="shared" si="25"/>
        <v>02</v>
      </c>
      <c r="K351" s="9" t="str">
        <f t="shared" si="26"/>
        <v>22</v>
      </c>
      <c r="L351" s="10">
        <v>42422</v>
      </c>
      <c r="V351" s="11">
        <v>43657</v>
      </c>
      <c r="W351" s="6">
        <v>58209</v>
      </c>
      <c r="X351" s="6">
        <v>60676</v>
      </c>
      <c r="Y351" s="6">
        <v>32791</v>
      </c>
      <c r="Z351" s="6">
        <v>10572</v>
      </c>
      <c r="AA351" s="6">
        <v>7092</v>
      </c>
      <c r="AB351" s="8">
        <v>43647</v>
      </c>
      <c r="AD351"/>
    </row>
    <row r="352" spans="2:30" ht="15" x14ac:dyDescent="0.2">
      <c r="B352" s="6">
        <v>5094101</v>
      </c>
      <c r="C352" s="6" t="s">
        <v>232</v>
      </c>
      <c r="D352" s="7">
        <v>0.67085648148148147</v>
      </c>
      <c r="E352" s="6" t="s">
        <v>23</v>
      </c>
      <c r="F352" s="6">
        <v>14</v>
      </c>
      <c r="G352" s="6">
        <v>6</v>
      </c>
      <c r="H352" s="6" t="s">
        <v>9</v>
      </c>
      <c r="I352" s="8" t="str">
        <f t="shared" si="24"/>
        <v>2019</v>
      </c>
      <c r="J352" s="9" t="str">
        <f t="shared" si="25"/>
        <v>06</v>
      </c>
      <c r="K352" s="9" t="str">
        <f t="shared" si="26"/>
        <v>13</v>
      </c>
      <c r="L352" s="10">
        <v>43629</v>
      </c>
      <c r="V352" s="11">
        <v>43658</v>
      </c>
      <c r="W352" s="6">
        <v>58581</v>
      </c>
      <c r="X352" s="6">
        <v>59233</v>
      </c>
      <c r="Y352" s="6">
        <v>24229</v>
      </c>
      <c r="Z352" s="6">
        <v>7489</v>
      </c>
      <c r="AA352" s="6">
        <v>19917</v>
      </c>
      <c r="AB352" s="8">
        <v>43647</v>
      </c>
      <c r="AD352"/>
    </row>
    <row r="353" spans="2:30" ht="15" x14ac:dyDescent="0.2">
      <c r="B353" s="6">
        <v>5361616</v>
      </c>
      <c r="C353" s="6" t="s">
        <v>166</v>
      </c>
      <c r="D353" s="7">
        <v>0.16894675925925925</v>
      </c>
      <c r="E353" s="6" t="s">
        <v>76</v>
      </c>
      <c r="F353" s="6">
        <v>30</v>
      </c>
      <c r="G353" s="6">
        <v>107</v>
      </c>
      <c r="H353" s="6" t="s">
        <v>9</v>
      </c>
      <c r="I353" s="8" t="str">
        <f t="shared" si="24"/>
        <v>2015</v>
      </c>
      <c r="J353" s="9" t="str">
        <f t="shared" si="25"/>
        <v>10</v>
      </c>
      <c r="K353" s="9" t="str">
        <f t="shared" si="26"/>
        <v>21</v>
      </c>
      <c r="L353" s="10">
        <v>42298</v>
      </c>
      <c r="V353" s="11">
        <v>43659</v>
      </c>
      <c r="W353" s="6">
        <v>59916</v>
      </c>
      <c r="X353" s="6">
        <v>54953</v>
      </c>
      <c r="Y353" s="6">
        <v>20954</v>
      </c>
      <c r="Z353" s="6">
        <v>29163</v>
      </c>
      <c r="AA353" s="6">
        <v>14335</v>
      </c>
      <c r="AB353" s="8">
        <v>43647</v>
      </c>
      <c r="AD353"/>
    </row>
    <row r="354" spans="2:30" ht="15" x14ac:dyDescent="0.2">
      <c r="B354" s="6">
        <v>5056111</v>
      </c>
      <c r="C354" s="11">
        <v>42047</v>
      </c>
      <c r="D354" s="7">
        <v>0.75437500000000002</v>
      </c>
      <c r="E354" s="6" t="s">
        <v>12</v>
      </c>
      <c r="F354" s="6">
        <v>11</v>
      </c>
      <c r="G354" s="6">
        <v>214</v>
      </c>
      <c r="H354" s="6" t="s">
        <v>15</v>
      </c>
      <c r="I354" s="8" t="str">
        <f t="shared" si="24"/>
        <v>2047</v>
      </c>
      <c r="J354" s="9" t="str">
        <f t="shared" si="25"/>
        <v>47</v>
      </c>
      <c r="K354" s="9" t="str">
        <f t="shared" si="26"/>
        <v>42</v>
      </c>
      <c r="L354" s="10">
        <v>42047</v>
      </c>
      <c r="V354" s="11">
        <v>43660</v>
      </c>
      <c r="W354" s="6">
        <v>57897</v>
      </c>
      <c r="X354" s="6">
        <v>66552</v>
      </c>
      <c r="Y354" s="6">
        <v>13584</v>
      </c>
      <c r="Z354" s="6">
        <v>29949</v>
      </c>
      <c r="AA354" s="6">
        <v>17212</v>
      </c>
      <c r="AB354" s="8">
        <v>43647</v>
      </c>
      <c r="AD354"/>
    </row>
    <row r="355" spans="2:30" ht="15" x14ac:dyDescent="0.2">
      <c r="B355" s="6">
        <v>5079792</v>
      </c>
      <c r="C355" s="6" t="s">
        <v>233</v>
      </c>
      <c r="D355" s="7">
        <v>0.96070601851851856</v>
      </c>
      <c r="E355" s="6" t="s">
        <v>27</v>
      </c>
      <c r="F355" s="6">
        <v>13</v>
      </c>
      <c r="G355" s="6">
        <v>73</v>
      </c>
      <c r="H355" s="6" t="s">
        <v>9</v>
      </c>
      <c r="I355" s="8" t="str">
        <f t="shared" si="24"/>
        <v>2015</v>
      </c>
      <c r="J355" s="9" t="str">
        <f t="shared" si="25"/>
        <v>06</v>
      </c>
      <c r="K355" s="9" t="str">
        <f t="shared" si="26"/>
        <v>17</v>
      </c>
      <c r="L355" s="10">
        <v>42172</v>
      </c>
      <c r="V355" s="11">
        <v>43661</v>
      </c>
      <c r="W355" s="6">
        <v>51983</v>
      </c>
      <c r="X355" s="6">
        <v>57640</v>
      </c>
      <c r="Y355" s="6">
        <v>33161</v>
      </c>
      <c r="Z355" s="6">
        <v>17265</v>
      </c>
      <c r="AA355" s="6">
        <v>21985</v>
      </c>
      <c r="AB355" s="8">
        <v>43647</v>
      </c>
      <c r="AD355"/>
    </row>
    <row r="356" spans="2:30" ht="15" x14ac:dyDescent="0.2">
      <c r="B356" s="6">
        <v>3771000</v>
      </c>
      <c r="C356" s="11">
        <v>43405</v>
      </c>
      <c r="D356" s="7">
        <v>0.97761574074074076</v>
      </c>
      <c r="E356" s="6" t="s">
        <v>14</v>
      </c>
      <c r="F356" s="6">
        <v>9</v>
      </c>
      <c r="G356" s="6">
        <v>21</v>
      </c>
      <c r="H356" s="6" t="s">
        <v>9</v>
      </c>
      <c r="I356" s="8" t="str">
        <f t="shared" si="24"/>
        <v>3405</v>
      </c>
      <c r="J356" s="9" t="str">
        <f t="shared" si="25"/>
        <v>05</v>
      </c>
      <c r="K356" s="9" t="str">
        <f t="shared" si="26"/>
        <v>43</v>
      </c>
      <c r="L356" s="10">
        <v>43405</v>
      </c>
      <c r="V356" s="11">
        <v>43662</v>
      </c>
      <c r="W356" s="6">
        <v>58879</v>
      </c>
      <c r="X356" s="6">
        <v>57801</v>
      </c>
      <c r="Y356" s="6">
        <v>23900</v>
      </c>
      <c r="Z356" s="6">
        <v>12233</v>
      </c>
      <c r="AA356" s="6">
        <v>8850</v>
      </c>
      <c r="AB356" s="8">
        <v>43647</v>
      </c>
      <c r="AD356"/>
    </row>
    <row r="357" spans="2:30" ht="15" x14ac:dyDescent="0.2">
      <c r="B357" s="6">
        <v>4488280</v>
      </c>
      <c r="C357" s="6" t="s">
        <v>234</v>
      </c>
      <c r="D357" s="7">
        <v>0.49734953703703705</v>
      </c>
      <c r="E357" s="6" t="s">
        <v>10</v>
      </c>
      <c r="F357" s="6">
        <v>14</v>
      </c>
      <c r="G357" s="6">
        <v>41</v>
      </c>
      <c r="H357" s="6" t="s">
        <v>9</v>
      </c>
      <c r="I357" s="8" t="str">
        <f t="shared" si="24"/>
        <v>2017</v>
      </c>
      <c r="J357" s="9" t="str">
        <f t="shared" si="25"/>
        <v>12</v>
      </c>
      <c r="K357" s="9" t="str">
        <f t="shared" si="26"/>
        <v>23</v>
      </c>
      <c r="L357" s="10">
        <v>43092</v>
      </c>
      <c r="V357" s="11">
        <v>43663</v>
      </c>
      <c r="W357" s="6">
        <v>51289</v>
      </c>
      <c r="X357" s="6">
        <v>68090</v>
      </c>
      <c r="Y357" s="6">
        <v>10892</v>
      </c>
      <c r="Z357" s="6">
        <v>22549</v>
      </c>
      <c r="AA357" s="6">
        <v>21300</v>
      </c>
      <c r="AB357" s="8">
        <v>43647</v>
      </c>
      <c r="AD357"/>
    </row>
    <row r="358" spans="2:30" ht="15" x14ac:dyDescent="0.2">
      <c r="B358" s="6">
        <v>3363852</v>
      </c>
      <c r="C358" s="11">
        <v>42342</v>
      </c>
      <c r="D358" s="7">
        <v>0.32880787037037035</v>
      </c>
      <c r="E358" s="6" t="s">
        <v>36</v>
      </c>
      <c r="F358" s="6">
        <v>32</v>
      </c>
      <c r="G358" s="6">
        <v>89</v>
      </c>
      <c r="H358" s="6" t="s">
        <v>15</v>
      </c>
      <c r="I358" s="8" t="str">
        <f t="shared" si="24"/>
        <v>2342</v>
      </c>
      <c r="J358" s="9" t="str">
        <f t="shared" si="25"/>
        <v>42</v>
      </c>
      <c r="K358" s="9" t="str">
        <f t="shared" si="26"/>
        <v>42</v>
      </c>
      <c r="L358" s="10">
        <v>42342</v>
      </c>
      <c r="V358" s="11">
        <v>43664</v>
      </c>
      <c r="W358" s="6">
        <v>59449</v>
      </c>
      <c r="X358" s="6">
        <v>62161</v>
      </c>
      <c r="Y358" s="6">
        <v>27766</v>
      </c>
      <c r="Z358" s="6">
        <v>27988</v>
      </c>
      <c r="AA358" s="6">
        <v>30586</v>
      </c>
      <c r="AB358" s="8">
        <v>43647</v>
      </c>
      <c r="AD358"/>
    </row>
    <row r="359" spans="2:30" ht="15" x14ac:dyDescent="0.2">
      <c r="B359" s="6">
        <v>4096668</v>
      </c>
      <c r="C359" s="12">
        <v>43018</v>
      </c>
      <c r="D359" s="7">
        <v>0.19196759259259261</v>
      </c>
      <c r="E359" s="6" t="s">
        <v>20</v>
      </c>
      <c r="F359" s="6">
        <v>8</v>
      </c>
      <c r="G359" s="6">
        <v>68</v>
      </c>
      <c r="H359" s="6" t="s">
        <v>9</v>
      </c>
      <c r="I359" s="8" t="str">
        <f t="shared" si="24"/>
        <v>3018</v>
      </c>
      <c r="J359" s="9" t="str">
        <f t="shared" si="25"/>
        <v>18</v>
      </c>
      <c r="K359" s="9" t="str">
        <f t="shared" si="26"/>
        <v>43</v>
      </c>
      <c r="L359" s="10">
        <v>43018</v>
      </c>
      <c r="V359" s="11">
        <v>43665</v>
      </c>
      <c r="W359" s="6">
        <v>58443</v>
      </c>
      <c r="X359" s="6">
        <v>68549</v>
      </c>
      <c r="Y359" s="6">
        <v>25542</v>
      </c>
      <c r="Z359" s="6">
        <v>25645</v>
      </c>
      <c r="AA359" s="6">
        <v>36911</v>
      </c>
      <c r="AB359" s="8">
        <v>43647</v>
      </c>
      <c r="AD359"/>
    </row>
    <row r="360" spans="2:30" ht="15" x14ac:dyDescent="0.2">
      <c r="B360" s="6">
        <v>4908859</v>
      </c>
      <c r="C360" s="6" t="s">
        <v>235</v>
      </c>
      <c r="D360" s="7">
        <v>0.53925925925925922</v>
      </c>
      <c r="E360" s="6" t="s">
        <v>17</v>
      </c>
      <c r="F360" s="6">
        <v>18</v>
      </c>
      <c r="G360" s="6">
        <v>110</v>
      </c>
      <c r="H360" s="6" t="s">
        <v>9</v>
      </c>
      <c r="I360" s="8" t="str">
        <f t="shared" si="24"/>
        <v>2014</v>
      </c>
      <c r="J360" s="9" t="str">
        <f t="shared" si="25"/>
        <v>09</v>
      </c>
      <c r="K360" s="9" t="str">
        <f t="shared" si="26"/>
        <v>21</v>
      </c>
      <c r="L360" s="10">
        <v>41903</v>
      </c>
      <c r="V360" s="11">
        <v>43666</v>
      </c>
      <c r="W360" s="6">
        <v>51047</v>
      </c>
      <c r="X360" s="6">
        <v>55500</v>
      </c>
      <c r="Y360" s="6">
        <v>24076</v>
      </c>
      <c r="Z360" s="6">
        <v>13846</v>
      </c>
      <c r="AA360" s="6">
        <v>9229</v>
      </c>
      <c r="AB360" s="8">
        <v>43647</v>
      </c>
      <c r="AD360"/>
    </row>
    <row r="361" spans="2:30" ht="15" x14ac:dyDescent="0.2">
      <c r="B361" s="6">
        <v>3461798</v>
      </c>
      <c r="C361" s="11">
        <v>43683</v>
      </c>
      <c r="D361" s="7">
        <v>0.1128125</v>
      </c>
      <c r="E361" s="6" t="s">
        <v>14</v>
      </c>
      <c r="F361" s="6">
        <v>7</v>
      </c>
      <c r="G361" s="6">
        <v>10</v>
      </c>
      <c r="H361" s="6" t="s">
        <v>9</v>
      </c>
      <c r="I361" s="8" t="str">
        <f t="shared" si="24"/>
        <v>3683</v>
      </c>
      <c r="J361" s="9" t="str">
        <f t="shared" si="25"/>
        <v>83</v>
      </c>
      <c r="K361" s="9" t="str">
        <f t="shared" si="26"/>
        <v>43</v>
      </c>
      <c r="L361" s="10">
        <v>43683</v>
      </c>
      <c r="V361" s="11">
        <v>43667</v>
      </c>
      <c r="W361" s="6">
        <v>59801</v>
      </c>
      <c r="X361" s="6">
        <v>61065</v>
      </c>
      <c r="Y361" s="6">
        <v>30624</v>
      </c>
      <c r="Z361" s="6">
        <v>17843</v>
      </c>
      <c r="AA361" s="6">
        <v>24710</v>
      </c>
      <c r="AB361" s="8">
        <v>43647</v>
      </c>
      <c r="AD361"/>
    </row>
    <row r="362" spans="2:30" ht="15" x14ac:dyDescent="0.2">
      <c r="B362" s="6">
        <v>4389109</v>
      </c>
      <c r="C362" s="11">
        <v>43771</v>
      </c>
      <c r="D362" s="7">
        <v>0.22849537037037038</v>
      </c>
      <c r="E362" s="6" t="s">
        <v>17</v>
      </c>
      <c r="F362" s="6">
        <v>18</v>
      </c>
      <c r="G362" s="6">
        <v>31</v>
      </c>
      <c r="H362" s="6" t="s">
        <v>9</v>
      </c>
      <c r="I362" s="8" t="str">
        <f t="shared" si="24"/>
        <v>3771</v>
      </c>
      <c r="J362" s="9" t="str">
        <f t="shared" si="25"/>
        <v>71</v>
      </c>
      <c r="K362" s="9" t="str">
        <f t="shared" si="26"/>
        <v>43</v>
      </c>
      <c r="L362" s="10">
        <v>43771</v>
      </c>
      <c r="V362" s="11">
        <v>43668</v>
      </c>
      <c r="W362" s="6">
        <v>51910</v>
      </c>
      <c r="X362" s="6">
        <v>51841</v>
      </c>
      <c r="Y362" s="6">
        <v>30330</v>
      </c>
      <c r="Z362" s="6">
        <v>6087</v>
      </c>
      <c r="AA362" s="6">
        <v>23775</v>
      </c>
      <c r="AB362" s="8">
        <v>43647</v>
      </c>
      <c r="AD362"/>
    </row>
    <row r="363" spans="2:30" ht="15" x14ac:dyDescent="0.2">
      <c r="B363" s="6">
        <v>5090573</v>
      </c>
      <c r="C363" s="6" t="s">
        <v>170</v>
      </c>
      <c r="D363" s="7">
        <v>0.37718750000000001</v>
      </c>
      <c r="E363" s="6" t="s">
        <v>8</v>
      </c>
      <c r="F363" s="6">
        <v>4</v>
      </c>
      <c r="G363" s="6">
        <v>6</v>
      </c>
      <c r="H363" s="6" t="s">
        <v>9</v>
      </c>
      <c r="I363" s="8" t="str">
        <f t="shared" si="24"/>
        <v>2015</v>
      </c>
      <c r="J363" s="9" t="str">
        <f t="shared" si="25"/>
        <v>10</v>
      </c>
      <c r="K363" s="9" t="str">
        <f t="shared" si="26"/>
        <v>31</v>
      </c>
      <c r="L363" s="10">
        <v>42308</v>
      </c>
      <c r="V363" s="11">
        <v>43669</v>
      </c>
      <c r="W363" s="6">
        <v>56309</v>
      </c>
      <c r="X363" s="6">
        <v>53046</v>
      </c>
      <c r="Y363" s="6">
        <v>21175</v>
      </c>
      <c r="Z363" s="6">
        <v>28263</v>
      </c>
      <c r="AA363" s="6">
        <v>7472</v>
      </c>
      <c r="AB363" s="8">
        <v>43647</v>
      </c>
      <c r="AD363"/>
    </row>
    <row r="364" spans="2:30" ht="15" x14ac:dyDescent="0.2">
      <c r="B364" s="6">
        <v>3249832</v>
      </c>
      <c r="C364" s="6" t="s">
        <v>236</v>
      </c>
      <c r="D364" s="7">
        <v>0.11715277777777777</v>
      </c>
      <c r="E364" s="6" t="s">
        <v>20</v>
      </c>
      <c r="F364" s="6">
        <v>29</v>
      </c>
      <c r="G364" s="6">
        <v>99</v>
      </c>
      <c r="H364" s="6" t="s">
        <v>15</v>
      </c>
      <c r="I364" s="8" t="str">
        <f t="shared" si="24"/>
        <v>2017</v>
      </c>
      <c r="J364" s="9" t="str">
        <f t="shared" si="25"/>
        <v>12</v>
      </c>
      <c r="K364" s="9" t="str">
        <f t="shared" si="26"/>
        <v>14</v>
      </c>
      <c r="L364" s="10">
        <v>43083</v>
      </c>
      <c r="V364" s="11">
        <v>43670</v>
      </c>
      <c r="W364" s="6">
        <v>54638</v>
      </c>
      <c r="X364" s="6">
        <v>52953</v>
      </c>
      <c r="Y364" s="6">
        <v>16962</v>
      </c>
      <c r="Z364" s="6">
        <v>29377</v>
      </c>
      <c r="AA364" s="6">
        <v>19255</v>
      </c>
      <c r="AB364" s="8">
        <v>43647</v>
      </c>
      <c r="AD364"/>
    </row>
    <row r="365" spans="2:30" ht="15" x14ac:dyDescent="0.2">
      <c r="B365" s="6">
        <v>3571673</v>
      </c>
      <c r="C365" s="6" t="s">
        <v>237</v>
      </c>
      <c r="D365" s="7">
        <v>0.57420138888888894</v>
      </c>
      <c r="E365" s="6" t="s">
        <v>21</v>
      </c>
      <c r="F365" s="6">
        <v>5</v>
      </c>
      <c r="G365" s="6">
        <v>9</v>
      </c>
      <c r="H365" s="6" t="s">
        <v>9</v>
      </c>
      <c r="I365" s="8" t="str">
        <f t="shared" si="24"/>
        <v>2016</v>
      </c>
      <c r="J365" s="9" t="str">
        <f t="shared" si="25"/>
        <v>01</v>
      </c>
      <c r="K365" s="9" t="str">
        <f t="shared" si="26"/>
        <v>15</v>
      </c>
      <c r="L365" s="10">
        <v>42384</v>
      </c>
      <c r="V365" s="11">
        <v>43671</v>
      </c>
      <c r="W365" s="6">
        <v>56060</v>
      </c>
      <c r="X365" s="6">
        <v>50596</v>
      </c>
      <c r="Y365" s="6">
        <v>12160</v>
      </c>
      <c r="Z365" s="6">
        <v>31460</v>
      </c>
      <c r="AA365" s="6">
        <v>20951</v>
      </c>
      <c r="AB365" s="8">
        <v>43647</v>
      </c>
      <c r="AD365"/>
    </row>
    <row r="366" spans="2:30" ht="15" x14ac:dyDescent="0.2">
      <c r="B366" s="6">
        <v>4929615</v>
      </c>
      <c r="C366" s="11">
        <v>42098</v>
      </c>
      <c r="D366" s="7">
        <v>0.25276620370370373</v>
      </c>
      <c r="E366" s="6" t="s">
        <v>77</v>
      </c>
      <c r="F366" s="6">
        <v>28</v>
      </c>
      <c r="G366" s="6">
        <v>67</v>
      </c>
      <c r="H366" s="6" t="s">
        <v>9</v>
      </c>
      <c r="I366" s="8" t="str">
        <f t="shared" si="24"/>
        <v>2098</v>
      </c>
      <c r="J366" s="9" t="str">
        <f t="shared" si="25"/>
        <v>98</v>
      </c>
      <c r="K366" s="9" t="str">
        <f t="shared" si="26"/>
        <v>42</v>
      </c>
      <c r="L366" s="10">
        <v>42098</v>
      </c>
      <c r="V366" s="11">
        <v>43672</v>
      </c>
      <c r="W366" s="6">
        <v>59323</v>
      </c>
      <c r="X366" s="6">
        <v>52565</v>
      </c>
      <c r="Y366" s="6">
        <v>26964</v>
      </c>
      <c r="Z366" s="6">
        <v>17246</v>
      </c>
      <c r="AA366" s="6">
        <v>15536</v>
      </c>
      <c r="AB366" s="8">
        <v>43647</v>
      </c>
      <c r="AD366"/>
    </row>
    <row r="367" spans="2:30" ht="15" x14ac:dyDescent="0.2">
      <c r="B367" s="6">
        <v>3139574</v>
      </c>
      <c r="C367" s="6" t="s">
        <v>238</v>
      </c>
      <c r="D367" s="7">
        <v>0.88011574074074073</v>
      </c>
      <c r="E367" s="6" t="s">
        <v>41</v>
      </c>
      <c r="F367" s="6">
        <v>25</v>
      </c>
      <c r="G367" s="6">
        <v>49</v>
      </c>
      <c r="H367" s="6" t="s">
        <v>9</v>
      </c>
      <c r="I367" s="8" t="str">
        <f t="shared" si="24"/>
        <v>2016</v>
      </c>
      <c r="J367" s="9" t="str">
        <f t="shared" si="25"/>
        <v>08</v>
      </c>
      <c r="K367" s="9" t="str">
        <f t="shared" si="26"/>
        <v>13</v>
      </c>
      <c r="L367" s="10">
        <v>42595</v>
      </c>
      <c r="V367" s="11">
        <v>43673</v>
      </c>
      <c r="W367" s="6">
        <v>55915</v>
      </c>
      <c r="X367" s="6">
        <v>53066</v>
      </c>
      <c r="Y367" s="6">
        <v>14949</v>
      </c>
      <c r="Z367" s="6">
        <v>13107</v>
      </c>
      <c r="AA367" s="6">
        <v>38928</v>
      </c>
      <c r="AB367" s="8">
        <v>43647</v>
      </c>
      <c r="AD367"/>
    </row>
    <row r="368" spans="2:30" ht="15" x14ac:dyDescent="0.2">
      <c r="B368" s="6">
        <v>4857864</v>
      </c>
      <c r="C368" s="11">
        <v>42614</v>
      </c>
      <c r="D368" s="7">
        <v>0.56262731481481476</v>
      </c>
      <c r="E368" s="6" t="s">
        <v>28</v>
      </c>
      <c r="F368" s="6">
        <v>15</v>
      </c>
      <c r="G368" s="6">
        <v>132</v>
      </c>
      <c r="H368" s="6" t="s">
        <v>15</v>
      </c>
      <c r="I368" s="8" t="str">
        <f t="shared" si="24"/>
        <v>2614</v>
      </c>
      <c r="J368" s="9" t="str">
        <f t="shared" si="25"/>
        <v>14</v>
      </c>
      <c r="K368" s="9" t="str">
        <f t="shared" si="26"/>
        <v>42</v>
      </c>
      <c r="L368" s="10">
        <v>42614</v>
      </c>
      <c r="V368" s="11">
        <v>43674</v>
      </c>
      <c r="W368" s="6">
        <v>51092</v>
      </c>
      <c r="X368" s="6">
        <v>61203</v>
      </c>
      <c r="Y368" s="6">
        <v>32161</v>
      </c>
      <c r="Z368" s="6">
        <v>17109</v>
      </c>
      <c r="AA368" s="6">
        <v>13795</v>
      </c>
      <c r="AB368" s="8">
        <v>43647</v>
      </c>
      <c r="AD368"/>
    </row>
    <row r="369" spans="2:30" ht="15" x14ac:dyDescent="0.2">
      <c r="B369" s="6">
        <v>5465165</v>
      </c>
      <c r="C369" s="6" t="s">
        <v>239</v>
      </c>
      <c r="D369" s="7">
        <v>8.0532407407407414E-2</v>
      </c>
      <c r="E369" s="6" t="s">
        <v>39</v>
      </c>
      <c r="F369" s="6">
        <v>18</v>
      </c>
      <c r="G369" s="6">
        <v>51</v>
      </c>
      <c r="H369" s="6" t="s">
        <v>9</v>
      </c>
      <c r="I369" s="8" t="str">
        <f t="shared" si="24"/>
        <v>2016</v>
      </c>
      <c r="J369" s="9" t="str">
        <f t="shared" si="25"/>
        <v>10</v>
      </c>
      <c r="K369" s="9" t="str">
        <f t="shared" si="26"/>
        <v>21</v>
      </c>
      <c r="L369" s="10">
        <v>42664</v>
      </c>
      <c r="V369" s="11">
        <v>43675</v>
      </c>
      <c r="W369" s="6">
        <v>58680</v>
      </c>
      <c r="X369" s="6">
        <v>54967</v>
      </c>
      <c r="Y369" s="6">
        <v>8989</v>
      </c>
      <c r="Z369" s="6">
        <v>14647</v>
      </c>
      <c r="AA369" s="6">
        <v>12432</v>
      </c>
      <c r="AB369" s="8">
        <v>43647</v>
      </c>
      <c r="AD369"/>
    </row>
    <row r="370" spans="2:30" ht="15" x14ac:dyDescent="0.2">
      <c r="B370" s="6">
        <v>5258104</v>
      </c>
      <c r="C370" s="6" t="s">
        <v>240</v>
      </c>
      <c r="D370" s="7">
        <v>0.63249999999999995</v>
      </c>
      <c r="E370" s="6" t="s">
        <v>21</v>
      </c>
      <c r="F370" s="6">
        <v>4</v>
      </c>
      <c r="G370" s="6">
        <v>5</v>
      </c>
      <c r="H370" s="6" t="s">
        <v>9</v>
      </c>
      <c r="I370" s="8" t="str">
        <f t="shared" si="24"/>
        <v>2018</v>
      </c>
      <c r="J370" s="9" t="str">
        <f t="shared" si="25"/>
        <v>12</v>
      </c>
      <c r="K370" s="9" t="str">
        <f t="shared" si="26"/>
        <v>14</v>
      </c>
      <c r="L370" s="10">
        <v>43448</v>
      </c>
      <c r="V370" s="11">
        <v>43676</v>
      </c>
      <c r="W370" s="6">
        <v>53776</v>
      </c>
      <c r="X370" s="6">
        <v>51186</v>
      </c>
      <c r="Y370" s="6">
        <v>12880</v>
      </c>
      <c r="Z370" s="6">
        <v>18873</v>
      </c>
      <c r="AA370" s="6">
        <v>13936</v>
      </c>
      <c r="AB370" s="8">
        <v>43647</v>
      </c>
      <c r="AD370"/>
    </row>
    <row r="371" spans="2:30" ht="15" x14ac:dyDescent="0.2">
      <c r="B371" s="6">
        <v>5139206</v>
      </c>
      <c r="C371" s="11">
        <v>43253</v>
      </c>
      <c r="D371" s="7">
        <v>0.14682870370370371</v>
      </c>
      <c r="E371" s="6" t="s">
        <v>20</v>
      </c>
      <c r="F371" s="6">
        <v>0</v>
      </c>
      <c r="G371" s="6">
        <v>0</v>
      </c>
      <c r="H371" s="6" t="s">
        <v>9</v>
      </c>
      <c r="I371" s="8" t="str">
        <f t="shared" si="24"/>
        <v>3253</v>
      </c>
      <c r="J371" s="9" t="str">
        <f t="shared" si="25"/>
        <v>53</v>
      </c>
      <c r="K371" s="9" t="str">
        <f t="shared" si="26"/>
        <v>43</v>
      </c>
      <c r="L371" s="10">
        <v>43253</v>
      </c>
      <c r="V371" s="11">
        <v>43677</v>
      </c>
      <c r="W371" s="6">
        <v>54312</v>
      </c>
      <c r="X371" s="6">
        <v>54756</v>
      </c>
      <c r="Y371" s="6">
        <v>11108</v>
      </c>
      <c r="Z371" s="6">
        <v>33124</v>
      </c>
      <c r="AA371" s="6">
        <v>24829</v>
      </c>
      <c r="AB371" s="8">
        <v>43647</v>
      </c>
      <c r="AD371"/>
    </row>
    <row r="372" spans="2:30" ht="15" x14ac:dyDescent="0.2">
      <c r="B372" s="6">
        <v>3796049</v>
      </c>
      <c r="C372" s="6" t="s">
        <v>121</v>
      </c>
      <c r="D372" s="7">
        <v>0.53996527777777781</v>
      </c>
      <c r="E372" s="6" t="s">
        <v>98</v>
      </c>
      <c r="F372" s="6">
        <v>28</v>
      </c>
      <c r="G372" s="6">
        <v>23</v>
      </c>
      <c r="H372" s="6" t="s">
        <v>9</v>
      </c>
      <c r="I372" s="8" t="str">
        <f t="shared" si="24"/>
        <v>2017</v>
      </c>
      <c r="J372" s="9" t="str">
        <f t="shared" si="25"/>
        <v>06</v>
      </c>
      <c r="K372" s="9" t="str">
        <f t="shared" si="26"/>
        <v>23</v>
      </c>
      <c r="L372" s="10">
        <v>42909</v>
      </c>
      <c r="V372" s="11">
        <v>43678</v>
      </c>
      <c r="W372" s="6">
        <v>56287</v>
      </c>
      <c r="X372" s="6">
        <v>68853</v>
      </c>
      <c r="Y372" s="6">
        <v>29467</v>
      </c>
      <c r="Z372" s="6">
        <v>20154</v>
      </c>
      <c r="AA372" s="6">
        <v>31047</v>
      </c>
      <c r="AB372" s="8">
        <v>43678</v>
      </c>
      <c r="AD372"/>
    </row>
    <row r="373" spans="2:30" ht="15" x14ac:dyDescent="0.2">
      <c r="B373" s="6">
        <v>5129345</v>
      </c>
      <c r="C373" s="11">
        <v>43621</v>
      </c>
      <c r="D373" s="7">
        <v>0.30449074074074073</v>
      </c>
      <c r="E373" s="6" t="s">
        <v>95</v>
      </c>
      <c r="F373" s="6">
        <v>17</v>
      </c>
      <c r="G373" s="6">
        <v>12</v>
      </c>
      <c r="H373" s="6" t="s">
        <v>9</v>
      </c>
      <c r="I373" s="8" t="str">
        <f t="shared" si="24"/>
        <v>3621</v>
      </c>
      <c r="J373" s="9" t="str">
        <f t="shared" si="25"/>
        <v>21</v>
      </c>
      <c r="K373" s="9" t="str">
        <f t="shared" si="26"/>
        <v>43</v>
      </c>
      <c r="L373" s="10">
        <v>43621</v>
      </c>
      <c r="V373" s="11">
        <v>43679</v>
      </c>
      <c r="W373" s="6">
        <v>50104</v>
      </c>
      <c r="X373" s="6">
        <v>57850</v>
      </c>
      <c r="Y373" s="6">
        <v>25165</v>
      </c>
      <c r="Z373" s="6">
        <v>11379</v>
      </c>
      <c r="AA373" s="6">
        <v>32823</v>
      </c>
      <c r="AB373" s="8">
        <v>43678</v>
      </c>
      <c r="AD373"/>
    </row>
    <row r="374" spans="2:30" ht="15" x14ac:dyDescent="0.2">
      <c r="B374" s="6">
        <v>3618792</v>
      </c>
      <c r="C374" s="6" t="s">
        <v>132</v>
      </c>
      <c r="D374" s="7">
        <v>0.51978009259259261</v>
      </c>
      <c r="E374" s="6" t="s">
        <v>66</v>
      </c>
      <c r="F374" s="6">
        <v>1</v>
      </c>
      <c r="G374" s="6">
        <v>0</v>
      </c>
      <c r="H374" s="6" t="s">
        <v>9</v>
      </c>
      <c r="I374" s="8" t="str">
        <f t="shared" si="24"/>
        <v>2019</v>
      </c>
      <c r="J374" s="9" t="str">
        <f t="shared" si="25"/>
        <v>06</v>
      </c>
      <c r="K374" s="9" t="str">
        <f t="shared" si="26"/>
        <v>22</v>
      </c>
      <c r="L374" s="10">
        <v>43638</v>
      </c>
      <c r="V374" s="11">
        <v>43680</v>
      </c>
      <c r="W374" s="6">
        <v>59248</v>
      </c>
      <c r="X374" s="6">
        <v>66449</v>
      </c>
      <c r="Y374" s="6">
        <v>30014</v>
      </c>
      <c r="Z374" s="6">
        <v>28702</v>
      </c>
      <c r="AA374" s="6">
        <v>23019</v>
      </c>
      <c r="AB374" s="8">
        <v>43678</v>
      </c>
      <c r="AD374"/>
    </row>
    <row r="375" spans="2:30" ht="15" x14ac:dyDescent="0.2">
      <c r="B375" s="6">
        <v>5744214</v>
      </c>
      <c r="C375" s="6" t="s">
        <v>241</v>
      </c>
      <c r="D375" s="7">
        <v>0.22549768518518518</v>
      </c>
      <c r="E375" s="6" t="s">
        <v>19</v>
      </c>
      <c r="F375" s="6">
        <v>7</v>
      </c>
      <c r="G375" s="6">
        <v>32</v>
      </c>
      <c r="H375" s="6" t="s">
        <v>9</v>
      </c>
      <c r="I375" s="8" t="str">
        <f t="shared" si="24"/>
        <v>2018</v>
      </c>
      <c r="J375" s="9" t="str">
        <f t="shared" si="25"/>
        <v>08</v>
      </c>
      <c r="K375" s="9" t="str">
        <f t="shared" si="26"/>
        <v>27</v>
      </c>
      <c r="L375" s="10">
        <v>43339</v>
      </c>
      <c r="V375" s="11">
        <v>43681</v>
      </c>
      <c r="W375" s="6">
        <v>57897</v>
      </c>
      <c r="X375" s="6">
        <v>53974</v>
      </c>
      <c r="Y375" s="6">
        <v>7395</v>
      </c>
      <c r="Z375" s="6">
        <v>21081</v>
      </c>
      <c r="AA375" s="6">
        <v>13446</v>
      </c>
      <c r="AB375" s="8">
        <v>43678</v>
      </c>
      <c r="AD375"/>
    </row>
    <row r="376" spans="2:30" ht="15" x14ac:dyDescent="0.2">
      <c r="B376" s="6">
        <v>5216279</v>
      </c>
      <c r="C376" s="11">
        <v>42956</v>
      </c>
      <c r="D376" s="7">
        <v>0.89201388888888888</v>
      </c>
      <c r="E376" s="6" t="s">
        <v>38</v>
      </c>
      <c r="F376" s="6">
        <v>19</v>
      </c>
      <c r="G376" s="6">
        <v>25</v>
      </c>
      <c r="H376" s="6" t="s">
        <v>9</v>
      </c>
      <c r="I376" s="8" t="str">
        <f t="shared" si="24"/>
        <v>2956</v>
      </c>
      <c r="J376" s="9" t="str">
        <f t="shared" si="25"/>
        <v>56</v>
      </c>
      <c r="K376" s="9" t="str">
        <f t="shared" si="26"/>
        <v>42</v>
      </c>
      <c r="L376" s="10">
        <v>42956</v>
      </c>
      <c r="V376" s="11">
        <v>43682</v>
      </c>
      <c r="W376" s="6">
        <v>59601</v>
      </c>
      <c r="X376" s="6">
        <v>52627</v>
      </c>
      <c r="Y376" s="6">
        <v>7732</v>
      </c>
      <c r="Z376" s="6">
        <v>17151</v>
      </c>
      <c r="AA376" s="6">
        <v>23909</v>
      </c>
      <c r="AB376" s="8">
        <v>43678</v>
      </c>
      <c r="AD376"/>
    </row>
    <row r="377" spans="2:30" ht="15" x14ac:dyDescent="0.2">
      <c r="B377" s="6">
        <v>3609743</v>
      </c>
      <c r="C377" s="12">
        <v>43050</v>
      </c>
      <c r="D377" s="7">
        <v>0.17341435185185186</v>
      </c>
      <c r="E377" s="6" t="s">
        <v>25</v>
      </c>
      <c r="F377" s="6">
        <v>3</v>
      </c>
      <c r="G377" s="6">
        <v>2</v>
      </c>
      <c r="H377" s="6" t="s">
        <v>9</v>
      </c>
      <c r="I377" s="8" t="str">
        <f t="shared" si="24"/>
        <v>3050</v>
      </c>
      <c r="J377" s="9" t="str">
        <f t="shared" si="25"/>
        <v>50</v>
      </c>
      <c r="K377" s="9" t="str">
        <f t="shared" si="26"/>
        <v>43</v>
      </c>
      <c r="L377" s="10">
        <v>43050</v>
      </c>
      <c r="V377" s="11">
        <v>43683</v>
      </c>
      <c r="W377" s="6">
        <v>59035</v>
      </c>
      <c r="X377" s="6">
        <v>58615</v>
      </c>
      <c r="Y377" s="6">
        <v>30321</v>
      </c>
      <c r="Z377" s="6">
        <v>13690</v>
      </c>
      <c r="AA377" s="6">
        <v>19521</v>
      </c>
      <c r="AB377" s="8">
        <v>43678</v>
      </c>
      <c r="AD377"/>
    </row>
    <row r="378" spans="2:30" ht="15" x14ac:dyDescent="0.2">
      <c r="B378" s="6">
        <v>4727071</v>
      </c>
      <c r="C378" s="6" t="s">
        <v>242</v>
      </c>
      <c r="D378" s="7">
        <v>8.1550925925925929E-2</v>
      </c>
      <c r="E378" s="6" t="s">
        <v>39</v>
      </c>
      <c r="F378" s="6">
        <v>30</v>
      </c>
      <c r="G378" s="6">
        <v>34</v>
      </c>
      <c r="H378" s="6" t="s">
        <v>9</v>
      </c>
      <c r="I378" s="8" t="str">
        <f t="shared" si="24"/>
        <v>2017</v>
      </c>
      <c r="J378" s="9" t="str">
        <f t="shared" si="25"/>
        <v>06</v>
      </c>
      <c r="K378" s="9" t="str">
        <f t="shared" si="26"/>
        <v>25</v>
      </c>
      <c r="L378" s="10">
        <v>42911</v>
      </c>
      <c r="V378" s="11">
        <v>43684</v>
      </c>
      <c r="W378" s="6">
        <v>56044</v>
      </c>
      <c r="X378" s="6">
        <v>55024</v>
      </c>
      <c r="Y378" s="6">
        <v>17139</v>
      </c>
      <c r="Z378" s="6">
        <v>9050</v>
      </c>
      <c r="AA378" s="6">
        <v>15589</v>
      </c>
      <c r="AB378" s="8">
        <v>43678</v>
      </c>
      <c r="AD378"/>
    </row>
    <row r="379" spans="2:30" ht="15" x14ac:dyDescent="0.2">
      <c r="B379" s="6">
        <v>3867690</v>
      </c>
      <c r="C379" s="11">
        <v>42372</v>
      </c>
      <c r="D379" s="7">
        <v>0.54037037037037039</v>
      </c>
      <c r="E379" s="6" t="s">
        <v>63</v>
      </c>
      <c r="F379" s="6">
        <v>15</v>
      </c>
      <c r="G379" s="6">
        <v>56</v>
      </c>
      <c r="H379" s="6" t="s">
        <v>15</v>
      </c>
      <c r="I379" s="8" t="str">
        <f t="shared" si="24"/>
        <v>2372</v>
      </c>
      <c r="J379" s="9" t="str">
        <f t="shared" si="25"/>
        <v>72</v>
      </c>
      <c r="K379" s="9" t="str">
        <f t="shared" si="26"/>
        <v>42</v>
      </c>
      <c r="L379" s="10">
        <v>42372</v>
      </c>
      <c r="V379" s="11">
        <v>43685</v>
      </c>
      <c r="W379" s="6">
        <v>56012</v>
      </c>
      <c r="X379" s="6">
        <v>53382</v>
      </c>
      <c r="Y379" s="6">
        <v>16721</v>
      </c>
      <c r="Z379" s="6">
        <v>21395</v>
      </c>
      <c r="AA379" s="6">
        <v>6789</v>
      </c>
      <c r="AB379" s="8">
        <v>43678</v>
      </c>
      <c r="AD379"/>
    </row>
    <row r="380" spans="2:30" ht="15" x14ac:dyDescent="0.2">
      <c r="B380" s="6">
        <v>4845514</v>
      </c>
      <c r="C380" s="11">
        <v>42187</v>
      </c>
      <c r="D380" s="7">
        <v>0.89178240740740744</v>
      </c>
      <c r="E380" s="6" t="s">
        <v>64</v>
      </c>
      <c r="F380" s="6">
        <v>4</v>
      </c>
      <c r="G380" s="6">
        <v>6</v>
      </c>
      <c r="H380" s="6" t="s">
        <v>9</v>
      </c>
      <c r="I380" s="8" t="str">
        <f t="shared" si="24"/>
        <v>2187</v>
      </c>
      <c r="J380" s="9" t="str">
        <f t="shared" si="25"/>
        <v>87</v>
      </c>
      <c r="K380" s="9" t="str">
        <f t="shared" si="26"/>
        <v>42</v>
      </c>
      <c r="L380" s="10">
        <v>42187</v>
      </c>
      <c r="V380" s="11">
        <v>43686</v>
      </c>
      <c r="W380" s="6">
        <v>57997</v>
      </c>
      <c r="X380" s="6">
        <v>67335</v>
      </c>
      <c r="Y380" s="6">
        <v>19690</v>
      </c>
      <c r="Z380" s="6">
        <v>31388</v>
      </c>
      <c r="AA380" s="6">
        <v>27906</v>
      </c>
      <c r="AB380" s="8">
        <v>43678</v>
      </c>
      <c r="AD380"/>
    </row>
    <row r="381" spans="2:30" ht="15" x14ac:dyDescent="0.2">
      <c r="B381" s="6">
        <v>3743626</v>
      </c>
      <c r="C381" s="6" t="s">
        <v>243</v>
      </c>
      <c r="D381" s="7">
        <v>0.40486111111111112</v>
      </c>
      <c r="E381" s="6" t="s">
        <v>38</v>
      </c>
      <c r="F381" s="6">
        <v>28</v>
      </c>
      <c r="G381" s="6">
        <v>43</v>
      </c>
      <c r="H381" s="6" t="s">
        <v>9</v>
      </c>
      <c r="I381" s="8" t="str">
        <f t="shared" si="24"/>
        <v>2017</v>
      </c>
      <c r="J381" s="9" t="str">
        <f t="shared" si="25"/>
        <v>01</v>
      </c>
      <c r="K381" s="9" t="str">
        <f t="shared" si="26"/>
        <v>19</v>
      </c>
      <c r="L381" s="10">
        <v>42754</v>
      </c>
      <c r="V381" s="11">
        <v>43687</v>
      </c>
      <c r="W381" s="6">
        <v>55576</v>
      </c>
      <c r="X381" s="6">
        <v>50676</v>
      </c>
      <c r="Y381" s="6">
        <v>10443</v>
      </c>
      <c r="Z381" s="6">
        <v>8740</v>
      </c>
      <c r="AA381" s="6">
        <v>24311</v>
      </c>
      <c r="AB381" s="8">
        <v>43678</v>
      </c>
      <c r="AD381"/>
    </row>
    <row r="382" spans="2:30" ht="15" x14ac:dyDescent="0.2">
      <c r="B382" s="6">
        <v>3264083</v>
      </c>
      <c r="C382" s="6" t="s">
        <v>168</v>
      </c>
      <c r="D382" s="7">
        <v>0.50853009259259263</v>
      </c>
      <c r="E382" s="6" t="s">
        <v>39</v>
      </c>
      <c r="F382" s="6">
        <v>2</v>
      </c>
      <c r="G382" s="6">
        <v>0</v>
      </c>
      <c r="H382" s="6" t="s">
        <v>9</v>
      </c>
      <c r="I382" s="8" t="str">
        <f t="shared" si="24"/>
        <v>2018</v>
      </c>
      <c r="J382" s="9" t="str">
        <f t="shared" si="25"/>
        <v>02</v>
      </c>
      <c r="K382" s="9" t="str">
        <f t="shared" si="26"/>
        <v>22</v>
      </c>
      <c r="L382" s="10">
        <v>43153</v>
      </c>
      <c r="V382" s="11">
        <v>43688</v>
      </c>
      <c r="W382" s="6">
        <v>52395</v>
      </c>
      <c r="X382" s="6">
        <v>66803</v>
      </c>
      <c r="Y382" s="6">
        <v>28035</v>
      </c>
      <c r="Z382" s="6">
        <v>19198</v>
      </c>
      <c r="AA382" s="6">
        <v>24352</v>
      </c>
      <c r="AB382" s="8">
        <v>43678</v>
      </c>
      <c r="AD382"/>
    </row>
    <row r="383" spans="2:30" ht="15" x14ac:dyDescent="0.2">
      <c r="B383" s="6">
        <v>4534662</v>
      </c>
      <c r="C383" s="6" t="s">
        <v>244</v>
      </c>
      <c r="D383" s="7">
        <v>0.66237268518518522</v>
      </c>
      <c r="E383" s="6" t="s">
        <v>63</v>
      </c>
      <c r="F383" s="6">
        <v>25</v>
      </c>
      <c r="G383" s="6">
        <v>21</v>
      </c>
      <c r="H383" s="6" t="s">
        <v>9</v>
      </c>
      <c r="I383" s="8" t="str">
        <f t="shared" si="24"/>
        <v>2019</v>
      </c>
      <c r="J383" s="9" t="str">
        <f t="shared" si="25"/>
        <v>04</v>
      </c>
      <c r="K383" s="9" t="str">
        <f t="shared" si="26"/>
        <v>26</v>
      </c>
      <c r="L383" s="10">
        <v>43581</v>
      </c>
      <c r="V383" s="11">
        <v>43689</v>
      </c>
      <c r="W383" s="6">
        <v>51652</v>
      </c>
      <c r="X383" s="6">
        <v>50785</v>
      </c>
      <c r="Y383" s="6">
        <v>23695</v>
      </c>
      <c r="Z383" s="6">
        <v>4241</v>
      </c>
      <c r="AA383" s="6">
        <v>12644</v>
      </c>
      <c r="AB383" s="8">
        <v>43678</v>
      </c>
      <c r="AD383"/>
    </row>
    <row r="384" spans="2:30" ht="15" x14ac:dyDescent="0.2">
      <c r="B384" s="6">
        <v>4109872</v>
      </c>
      <c r="C384" s="6" t="s">
        <v>245</v>
      </c>
      <c r="D384" s="7">
        <v>0.15060185185185185</v>
      </c>
      <c r="E384" s="6" t="s">
        <v>98</v>
      </c>
      <c r="F384" s="6">
        <v>32</v>
      </c>
      <c r="G384" s="6">
        <v>8</v>
      </c>
      <c r="H384" s="6" t="s">
        <v>9</v>
      </c>
      <c r="I384" s="8" t="str">
        <f t="shared" si="24"/>
        <v>2019</v>
      </c>
      <c r="J384" s="9" t="str">
        <f t="shared" si="25"/>
        <v>08</v>
      </c>
      <c r="K384" s="9" t="str">
        <f t="shared" si="26"/>
        <v>27</v>
      </c>
      <c r="L384" s="10">
        <v>43704</v>
      </c>
      <c r="V384" s="11">
        <v>43690</v>
      </c>
      <c r="W384" s="6">
        <v>52649</v>
      </c>
      <c r="X384" s="6">
        <v>65444</v>
      </c>
      <c r="Y384" s="6">
        <v>32501</v>
      </c>
      <c r="Z384" s="6">
        <v>16368</v>
      </c>
      <c r="AA384" s="6">
        <v>20137</v>
      </c>
      <c r="AB384" s="8">
        <v>43678</v>
      </c>
      <c r="AD384"/>
    </row>
    <row r="385" spans="2:30" ht="15" x14ac:dyDescent="0.2">
      <c r="B385" s="6">
        <v>4653719</v>
      </c>
      <c r="C385" s="11">
        <v>42830</v>
      </c>
      <c r="D385" s="7">
        <v>0.9304513888888889</v>
      </c>
      <c r="E385" s="6" t="s">
        <v>20</v>
      </c>
      <c r="F385" s="6">
        <v>2</v>
      </c>
      <c r="G385" s="6">
        <v>1</v>
      </c>
      <c r="H385" s="6" t="s">
        <v>9</v>
      </c>
      <c r="I385" s="8" t="str">
        <f t="shared" si="24"/>
        <v>2830</v>
      </c>
      <c r="J385" s="9" t="str">
        <f t="shared" si="25"/>
        <v>30</v>
      </c>
      <c r="K385" s="9" t="str">
        <f t="shared" si="26"/>
        <v>42</v>
      </c>
      <c r="L385" s="10">
        <v>42830</v>
      </c>
      <c r="V385" s="11">
        <v>43691</v>
      </c>
      <c r="W385" s="6">
        <v>58790</v>
      </c>
      <c r="X385" s="6">
        <v>62689</v>
      </c>
      <c r="Y385" s="6">
        <v>27450</v>
      </c>
      <c r="Z385" s="6">
        <v>21773</v>
      </c>
      <c r="AA385" s="6">
        <v>39893</v>
      </c>
      <c r="AB385" s="8">
        <v>43678</v>
      </c>
      <c r="AD385"/>
    </row>
    <row r="386" spans="2:30" ht="15" x14ac:dyDescent="0.2">
      <c r="B386" s="6">
        <v>4974058</v>
      </c>
      <c r="C386" s="11">
        <v>43590</v>
      </c>
      <c r="D386" s="7">
        <v>0.86678240740740742</v>
      </c>
      <c r="E386" s="6" t="s">
        <v>23</v>
      </c>
      <c r="F386" s="6">
        <v>15</v>
      </c>
      <c r="G386" s="6">
        <v>9</v>
      </c>
      <c r="H386" s="6" t="s">
        <v>9</v>
      </c>
      <c r="I386" s="8" t="str">
        <f t="shared" si="24"/>
        <v>3590</v>
      </c>
      <c r="J386" s="9" t="str">
        <f t="shared" si="25"/>
        <v>90</v>
      </c>
      <c r="K386" s="9" t="str">
        <f t="shared" si="26"/>
        <v>43</v>
      </c>
      <c r="L386" s="10">
        <v>43590</v>
      </c>
      <c r="V386" s="11">
        <v>43692</v>
      </c>
      <c r="W386" s="6">
        <v>50852</v>
      </c>
      <c r="X386" s="6">
        <v>52995</v>
      </c>
      <c r="Y386" s="6">
        <v>33044</v>
      </c>
      <c r="Z386" s="6">
        <v>32392</v>
      </c>
      <c r="AA386" s="6">
        <v>9322</v>
      </c>
      <c r="AB386" s="8">
        <v>43678</v>
      </c>
      <c r="AD386"/>
    </row>
    <row r="387" spans="2:30" ht="15" x14ac:dyDescent="0.2">
      <c r="B387" s="6">
        <v>5089371</v>
      </c>
      <c r="C387" s="11">
        <v>42950</v>
      </c>
      <c r="D387" s="7">
        <v>0.44802083333333331</v>
      </c>
      <c r="E387" s="6" t="s">
        <v>60</v>
      </c>
      <c r="F387" s="6">
        <v>6</v>
      </c>
      <c r="G387" s="6">
        <v>9</v>
      </c>
      <c r="H387" s="6" t="s">
        <v>9</v>
      </c>
      <c r="I387" s="8" t="str">
        <f t="shared" si="24"/>
        <v>2950</v>
      </c>
      <c r="J387" s="9" t="str">
        <f t="shared" si="25"/>
        <v>50</v>
      </c>
      <c r="K387" s="9" t="str">
        <f t="shared" si="26"/>
        <v>42</v>
      </c>
      <c r="L387" s="10">
        <v>42950</v>
      </c>
      <c r="V387" s="11">
        <v>43693</v>
      </c>
      <c r="W387" s="6">
        <v>52188</v>
      </c>
      <c r="X387" s="6">
        <v>58177</v>
      </c>
      <c r="Y387" s="6">
        <v>12482</v>
      </c>
      <c r="Z387" s="6">
        <v>18147</v>
      </c>
      <c r="AA387" s="6">
        <v>31800</v>
      </c>
      <c r="AB387" s="8">
        <v>43678</v>
      </c>
      <c r="AD387"/>
    </row>
    <row r="388" spans="2:30" ht="15" x14ac:dyDescent="0.2">
      <c r="B388" s="6">
        <v>3863278</v>
      </c>
      <c r="C388" s="11">
        <v>42832</v>
      </c>
      <c r="D388" s="7">
        <v>0.21366898148148147</v>
      </c>
      <c r="E388" s="6" t="s">
        <v>43</v>
      </c>
      <c r="F388" s="6">
        <v>20</v>
      </c>
      <c r="G388" s="6">
        <v>41</v>
      </c>
      <c r="H388" s="6" t="s">
        <v>9</v>
      </c>
      <c r="I388" s="8" t="str">
        <f t="shared" si="24"/>
        <v>2832</v>
      </c>
      <c r="J388" s="9" t="str">
        <f t="shared" si="25"/>
        <v>32</v>
      </c>
      <c r="K388" s="9" t="str">
        <f t="shared" si="26"/>
        <v>42</v>
      </c>
      <c r="L388" s="10">
        <v>42832</v>
      </c>
      <c r="V388" s="11">
        <v>43694</v>
      </c>
      <c r="W388" s="6">
        <v>51239</v>
      </c>
      <c r="X388" s="6">
        <v>64015</v>
      </c>
      <c r="Y388" s="6">
        <v>27505</v>
      </c>
      <c r="Z388" s="6">
        <v>22444</v>
      </c>
      <c r="AA388" s="6">
        <v>21194</v>
      </c>
      <c r="AB388" s="8">
        <v>43678</v>
      </c>
      <c r="AD388"/>
    </row>
    <row r="389" spans="2:30" ht="15" x14ac:dyDescent="0.2">
      <c r="B389" s="6">
        <v>4434733</v>
      </c>
      <c r="C389" s="11">
        <v>42103</v>
      </c>
      <c r="D389" s="7">
        <v>0.35306712962962961</v>
      </c>
      <c r="E389" s="6" t="s">
        <v>14</v>
      </c>
      <c r="F389" s="6">
        <v>0</v>
      </c>
      <c r="G389" s="6">
        <v>0</v>
      </c>
      <c r="H389" s="6" t="s">
        <v>9</v>
      </c>
      <c r="I389" s="8" t="str">
        <f t="shared" si="24"/>
        <v>2103</v>
      </c>
      <c r="J389" s="9" t="str">
        <f t="shared" si="25"/>
        <v>03</v>
      </c>
      <c r="K389" s="9" t="str">
        <f t="shared" si="26"/>
        <v>42</v>
      </c>
      <c r="L389" s="10">
        <v>42103</v>
      </c>
      <c r="V389" s="11">
        <v>43695</v>
      </c>
      <c r="W389" s="6">
        <v>58806</v>
      </c>
      <c r="X389" s="6">
        <v>68721</v>
      </c>
      <c r="Y389" s="6">
        <v>34677</v>
      </c>
      <c r="Z389" s="6">
        <v>25696</v>
      </c>
      <c r="AA389" s="6">
        <v>10413</v>
      </c>
      <c r="AB389" s="8">
        <v>43678</v>
      </c>
      <c r="AD389"/>
    </row>
    <row r="390" spans="2:30" ht="15" x14ac:dyDescent="0.2">
      <c r="B390" s="6">
        <v>5557242</v>
      </c>
      <c r="C390" s="6" t="s">
        <v>246</v>
      </c>
      <c r="D390" s="7">
        <v>0.86512731481481486</v>
      </c>
      <c r="E390" s="6" t="s">
        <v>77</v>
      </c>
      <c r="F390" s="6">
        <v>18</v>
      </c>
      <c r="G390" s="6">
        <v>132</v>
      </c>
      <c r="H390" s="6" t="s">
        <v>9</v>
      </c>
      <c r="I390" s="8" t="str">
        <f t="shared" si="24"/>
        <v>2016</v>
      </c>
      <c r="J390" s="9" t="str">
        <f t="shared" si="25"/>
        <v>11</v>
      </c>
      <c r="K390" s="9" t="str">
        <f t="shared" si="26"/>
        <v>16</v>
      </c>
      <c r="L390" s="10">
        <v>42690</v>
      </c>
      <c r="V390" s="11">
        <v>43696</v>
      </c>
      <c r="W390" s="6">
        <v>59738</v>
      </c>
      <c r="X390" s="6">
        <v>52175</v>
      </c>
      <c r="Y390" s="6">
        <v>9579</v>
      </c>
      <c r="Z390" s="6">
        <v>16167</v>
      </c>
      <c r="AA390" s="6">
        <v>22402</v>
      </c>
      <c r="AB390" s="8">
        <v>43678</v>
      </c>
      <c r="AD390"/>
    </row>
    <row r="391" spans="2:30" ht="15" x14ac:dyDescent="0.2">
      <c r="B391" s="6">
        <v>3676393</v>
      </c>
      <c r="C391" s="6" t="s">
        <v>247</v>
      </c>
      <c r="D391" s="7">
        <v>0.59765046296296298</v>
      </c>
      <c r="E391" s="6" t="s">
        <v>25</v>
      </c>
      <c r="F391" s="6">
        <v>6</v>
      </c>
      <c r="G391" s="6">
        <v>23</v>
      </c>
      <c r="H391" s="6" t="s">
        <v>9</v>
      </c>
      <c r="I391" s="8" t="str">
        <f t="shared" si="24"/>
        <v>2015</v>
      </c>
      <c r="J391" s="9" t="str">
        <f t="shared" si="25"/>
        <v>09</v>
      </c>
      <c r="K391" s="9" t="str">
        <f t="shared" si="26"/>
        <v>25</v>
      </c>
      <c r="L391" s="10">
        <v>42272</v>
      </c>
      <c r="V391" s="11">
        <v>43697</v>
      </c>
      <c r="W391" s="6">
        <v>53848</v>
      </c>
      <c r="X391" s="6">
        <v>58854</v>
      </c>
      <c r="Y391" s="6">
        <v>22442</v>
      </c>
      <c r="Z391" s="6">
        <v>18173</v>
      </c>
      <c r="AA391" s="6">
        <v>30386</v>
      </c>
      <c r="AB391" s="8">
        <v>43678</v>
      </c>
      <c r="AD391"/>
    </row>
    <row r="392" spans="2:30" ht="15" x14ac:dyDescent="0.2">
      <c r="B392" s="6">
        <v>5881809</v>
      </c>
      <c r="C392" s="11">
        <v>42249</v>
      </c>
      <c r="D392" s="7">
        <v>0.6322916666666667</v>
      </c>
      <c r="E392" s="6" t="s">
        <v>8</v>
      </c>
      <c r="F392" s="6">
        <v>9</v>
      </c>
      <c r="G392" s="6">
        <v>121</v>
      </c>
      <c r="H392" s="6" t="s">
        <v>9</v>
      </c>
      <c r="I392" s="8" t="str">
        <f t="shared" si="24"/>
        <v>2249</v>
      </c>
      <c r="J392" s="9" t="str">
        <f t="shared" si="25"/>
        <v>49</v>
      </c>
      <c r="K392" s="9" t="str">
        <f t="shared" si="26"/>
        <v>42</v>
      </c>
      <c r="L392" s="10">
        <v>42249</v>
      </c>
      <c r="V392" s="11">
        <v>43698</v>
      </c>
      <c r="W392" s="6">
        <v>51210</v>
      </c>
      <c r="X392" s="6">
        <v>57223</v>
      </c>
      <c r="Y392" s="6">
        <v>18222</v>
      </c>
      <c r="Z392" s="6">
        <v>32557</v>
      </c>
      <c r="AA392" s="6">
        <v>9242</v>
      </c>
      <c r="AB392" s="8">
        <v>43678</v>
      </c>
      <c r="AD392"/>
    </row>
    <row r="393" spans="2:30" ht="15" x14ac:dyDescent="0.2">
      <c r="B393" s="6">
        <v>4370292</v>
      </c>
      <c r="C393" s="6" t="s">
        <v>248</v>
      </c>
      <c r="D393" s="7">
        <v>0.2069212962962963</v>
      </c>
      <c r="E393" s="6" t="s">
        <v>14</v>
      </c>
      <c r="F393" s="6">
        <v>16</v>
      </c>
      <c r="G393" s="6">
        <v>176</v>
      </c>
      <c r="H393" s="6" t="s">
        <v>9</v>
      </c>
      <c r="I393" s="8" t="str">
        <f t="shared" si="24"/>
        <v>2015</v>
      </c>
      <c r="J393" s="9" t="str">
        <f t="shared" si="25"/>
        <v>02</v>
      </c>
      <c r="K393" s="9" t="str">
        <f t="shared" si="26"/>
        <v>17</v>
      </c>
      <c r="L393" s="10">
        <v>42052</v>
      </c>
      <c r="V393" s="11">
        <v>43699</v>
      </c>
      <c r="W393" s="6">
        <v>57327</v>
      </c>
      <c r="X393" s="6">
        <v>63024</v>
      </c>
      <c r="Y393" s="6">
        <v>20295</v>
      </c>
      <c r="Z393" s="6">
        <v>8055</v>
      </c>
      <c r="AA393" s="6">
        <v>13062</v>
      </c>
      <c r="AB393" s="8">
        <v>43678</v>
      </c>
      <c r="AD393"/>
    </row>
    <row r="394" spans="2:30" ht="15" x14ac:dyDescent="0.2">
      <c r="B394" s="6">
        <v>4104988</v>
      </c>
      <c r="C394" s="6" t="s">
        <v>249</v>
      </c>
      <c r="D394" s="7">
        <v>0.67396990740740736</v>
      </c>
      <c r="E394" s="6" t="s">
        <v>77</v>
      </c>
      <c r="F394" s="6">
        <v>18</v>
      </c>
      <c r="G394" s="6">
        <v>302</v>
      </c>
      <c r="H394" s="6" t="s">
        <v>15</v>
      </c>
      <c r="I394" s="8" t="str">
        <f t="shared" si="24"/>
        <v>2014</v>
      </c>
      <c r="J394" s="9" t="str">
        <f t="shared" si="25"/>
        <v>09</v>
      </c>
      <c r="K394" s="9" t="str">
        <f t="shared" si="26"/>
        <v>29</v>
      </c>
      <c r="L394" s="10">
        <v>41911</v>
      </c>
      <c r="V394" s="11">
        <v>43700</v>
      </c>
      <c r="W394" s="6">
        <v>54096</v>
      </c>
      <c r="X394" s="6">
        <v>63948</v>
      </c>
      <c r="Y394" s="6">
        <v>19138</v>
      </c>
      <c r="Z394" s="6">
        <v>20098</v>
      </c>
      <c r="AA394" s="6">
        <v>15385</v>
      </c>
      <c r="AB394" s="8">
        <v>43678</v>
      </c>
      <c r="AD394"/>
    </row>
    <row r="395" spans="2:30" ht="15" x14ac:dyDescent="0.2">
      <c r="B395" s="6">
        <v>4555383</v>
      </c>
      <c r="C395" s="11">
        <v>43047</v>
      </c>
      <c r="D395" s="7">
        <v>0.79866898148148147</v>
      </c>
      <c r="E395" s="6" t="s">
        <v>70</v>
      </c>
      <c r="F395" s="6">
        <v>5</v>
      </c>
      <c r="G395" s="6">
        <v>10</v>
      </c>
      <c r="H395" s="6" t="s">
        <v>9</v>
      </c>
      <c r="I395" s="8" t="str">
        <f t="shared" si="24"/>
        <v>3047</v>
      </c>
      <c r="J395" s="9" t="str">
        <f t="shared" si="25"/>
        <v>47</v>
      </c>
      <c r="K395" s="9" t="str">
        <f t="shared" si="26"/>
        <v>43</v>
      </c>
      <c r="L395" s="10">
        <v>43047</v>
      </c>
      <c r="V395" s="11">
        <v>43701</v>
      </c>
      <c r="W395" s="6">
        <v>58580</v>
      </c>
      <c r="X395" s="6">
        <v>65991</v>
      </c>
      <c r="Y395" s="6">
        <v>8871</v>
      </c>
      <c r="Z395" s="6">
        <v>12833</v>
      </c>
      <c r="AA395" s="6">
        <v>36210</v>
      </c>
      <c r="AB395" s="8">
        <v>43678</v>
      </c>
      <c r="AD395"/>
    </row>
    <row r="396" spans="2:30" ht="15" x14ac:dyDescent="0.2">
      <c r="B396" s="6">
        <v>5947886</v>
      </c>
      <c r="C396" s="6" t="s">
        <v>250</v>
      </c>
      <c r="D396" s="7">
        <v>0.26810185185185187</v>
      </c>
      <c r="E396" s="6" t="s">
        <v>77</v>
      </c>
      <c r="F396" s="6">
        <v>25</v>
      </c>
      <c r="G396" s="6">
        <v>65</v>
      </c>
      <c r="H396" s="6" t="s">
        <v>9</v>
      </c>
      <c r="I396" s="8" t="str">
        <f t="shared" si="24"/>
        <v>2016</v>
      </c>
      <c r="J396" s="9" t="str">
        <f t="shared" si="25"/>
        <v>05</v>
      </c>
      <c r="K396" s="9" t="str">
        <f t="shared" si="26"/>
        <v>26</v>
      </c>
      <c r="L396" s="10">
        <v>42516</v>
      </c>
      <c r="V396" s="11">
        <v>43702</v>
      </c>
      <c r="W396" s="6">
        <v>57980</v>
      </c>
      <c r="X396" s="6">
        <v>66434</v>
      </c>
      <c r="Y396" s="6">
        <v>23136</v>
      </c>
      <c r="Z396" s="6">
        <v>6406</v>
      </c>
      <c r="AA396" s="6">
        <v>27664</v>
      </c>
      <c r="AB396" s="8">
        <v>43678</v>
      </c>
      <c r="AD396"/>
    </row>
    <row r="397" spans="2:30" ht="15" x14ac:dyDescent="0.2">
      <c r="B397" s="6">
        <v>4141920</v>
      </c>
      <c r="C397" s="6" t="s">
        <v>84</v>
      </c>
      <c r="D397" s="7">
        <v>3.9016203703703706E-2</v>
      </c>
      <c r="E397" s="6" t="s">
        <v>60</v>
      </c>
      <c r="F397" s="6">
        <v>1</v>
      </c>
      <c r="G397" s="6">
        <v>0</v>
      </c>
      <c r="H397" s="6" t="s">
        <v>9</v>
      </c>
      <c r="I397" s="8" t="str">
        <f t="shared" si="24"/>
        <v>2018</v>
      </c>
      <c r="J397" s="9" t="str">
        <f t="shared" si="25"/>
        <v>09</v>
      </c>
      <c r="K397" s="9" t="str">
        <f t="shared" si="26"/>
        <v>15</v>
      </c>
      <c r="L397" s="10">
        <v>43358</v>
      </c>
      <c r="V397" s="11">
        <v>43703</v>
      </c>
      <c r="W397" s="6">
        <v>50974</v>
      </c>
      <c r="X397" s="6">
        <v>62618</v>
      </c>
      <c r="Y397" s="6">
        <v>14510</v>
      </c>
      <c r="Z397" s="6">
        <v>19941</v>
      </c>
      <c r="AA397" s="6">
        <v>35395</v>
      </c>
      <c r="AB397" s="8">
        <v>43678</v>
      </c>
      <c r="AD397"/>
    </row>
    <row r="398" spans="2:30" ht="15" x14ac:dyDescent="0.2">
      <c r="B398" s="6">
        <v>4346000</v>
      </c>
      <c r="C398" s="6" t="s">
        <v>80</v>
      </c>
      <c r="D398" s="7">
        <v>0.38473379629629628</v>
      </c>
      <c r="E398" s="6" t="s">
        <v>23</v>
      </c>
      <c r="F398" s="6">
        <v>10</v>
      </c>
      <c r="G398" s="6">
        <v>79</v>
      </c>
      <c r="H398" s="6" t="s">
        <v>9</v>
      </c>
      <c r="I398" s="8" t="str">
        <f t="shared" si="24"/>
        <v>2015</v>
      </c>
      <c r="J398" s="9" t="str">
        <f t="shared" si="25"/>
        <v>11</v>
      </c>
      <c r="K398" s="9" t="str">
        <f t="shared" si="26"/>
        <v>18</v>
      </c>
      <c r="L398" s="10">
        <v>42326</v>
      </c>
      <c r="V398" s="11">
        <v>43704</v>
      </c>
      <c r="W398" s="6">
        <v>56367</v>
      </c>
      <c r="X398" s="6">
        <v>67738</v>
      </c>
      <c r="Y398" s="6">
        <v>18257</v>
      </c>
      <c r="Z398" s="6">
        <v>17932</v>
      </c>
      <c r="AA398" s="6">
        <v>10341</v>
      </c>
      <c r="AB398" s="8">
        <v>43678</v>
      </c>
      <c r="AD398"/>
    </row>
    <row r="399" spans="2:30" ht="15" x14ac:dyDescent="0.2">
      <c r="B399" s="6">
        <v>3167598</v>
      </c>
      <c r="C399" s="6" t="s">
        <v>251</v>
      </c>
      <c r="D399" s="7">
        <v>0.29940972222222223</v>
      </c>
      <c r="E399" s="6" t="s">
        <v>14</v>
      </c>
      <c r="F399" s="6">
        <v>18</v>
      </c>
      <c r="G399" s="6">
        <v>42</v>
      </c>
      <c r="H399" s="6" t="s">
        <v>9</v>
      </c>
      <c r="I399" s="8" t="str">
        <f t="shared" si="24"/>
        <v>2017</v>
      </c>
      <c r="J399" s="9" t="str">
        <f t="shared" si="25"/>
        <v>10</v>
      </c>
      <c r="K399" s="9" t="str">
        <f t="shared" si="26"/>
        <v>20</v>
      </c>
      <c r="L399" s="10">
        <v>43028</v>
      </c>
      <c r="V399" s="11">
        <v>43705</v>
      </c>
      <c r="W399" s="6">
        <v>50899</v>
      </c>
      <c r="X399" s="6">
        <v>50229</v>
      </c>
      <c r="Y399" s="6">
        <v>31930</v>
      </c>
      <c r="Z399" s="6">
        <v>26997</v>
      </c>
      <c r="AA399" s="6">
        <v>27919</v>
      </c>
      <c r="AB399" s="8">
        <v>43678</v>
      </c>
      <c r="AD399"/>
    </row>
    <row r="400" spans="2:30" ht="15" x14ac:dyDescent="0.2">
      <c r="B400" s="6">
        <v>4480372</v>
      </c>
      <c r="C400" s="11">
        <v>43682</v>
      </c>
      <c r="D400" s="7">
        <v>0.24836805555555555</v>
      </c>
      <c r="E400" s="6" t="s">
        <v>24</v>
      </c>
      <c r="F400" s="6">
        <v>19</v>
      </c>
      <c r="G400" s="6">
        <v>16</v>
      </c>
      <c r="H400" s="6" t="s">
        <v>9</v>
      </c>
      <c r="I400" s="8" t="str">
        <f t="shared" ref="I400:I463" si="27">RIGHT(C400,4)</f>
        <v>3682</v>
      </c>
      <c r="J400" s="9" t="str">
        <f t="shared" ref="J400:J463" si="28">MID(C400,4,2)</f>
        <v>82</v>
      </c>
      <c r="K400" s="9" t="str">
        <f t="shared" ref="K400:K463" si="29">LEFT(C400,2)</f>
        <v>43</v>
      </c>
      <c r="L400" s="10">
        <v>43682</v>
      </c>
      <c r="V400" s="11">
        <v>43706</v>
      </c>
      <c r="W400" s="6">
        <v>57409</v>
      </c>
      <c r="X400" s="6">
        <v>66618</v>
      </c>
      <c r="Y400" s="6">
        <v>31124</v>
      </c>
      <c r="Z400" s="6">
        <v>30455</v>
      </c>
      <c r="AA400" s="6">
        <v>9602</v>
      </c>
      <c r="AB400" s="8">
        <v>43678</v>
      </c>
      <c r="AD400"/>
    </row>
    <row r="401" spans="2:30" ht="15" x14ac:dyDescent="0.2">
      <c r="B401" s="6">
        <v>4834476</v>
      </c>
      <c r="C401" s="6" t="s">
        <v>252</v>
      </c>
      <c r="D401" s="7">
        <v>0.23501157407407408</v>
      </c>
      <c r="E401" s="6" t="s">
        <v>66</v>
      </c>
      <c r="F401" s="6">
        <v>21</v>
      </c>
      <c r="G401" s="6">
        <v>106</v>
      </c>
      <c r="H401" s="6" t="s">
        <v>9</v>
      </c>
      <c r="I401" s="8" t="str">
        <f t="shared" si="27"/>
        <v>2015</v>
      </c>
      <c r="J401" s="9" t="str">
        <f t="shared" si="28"/>
        <v>02</v>
      </c>
      <c r="K401" s="9" t="str">
        <f t="shared" si="29"/>
        <v>23</v>
      </c>
      <c r="L401" s="10">
        <v>42058</v>
      </c>
      <c r="V401" s="11">
        <v>43707</v>
      </c>
      <c r="W401" s="6">
        <v>51717</v>
      </c>
      <c r="X401" s="6">
        <v>66600</v>
      </c>
      <c r="Y401" s="6">
        <v>15063</v>
      </c>
      <c r="Z401" s="6">
        <v>11580</v>
      </c>
      <c r="AA401" s="6">
        <v>14196</v>
      </c>
      <c r="AB401" s="8">
        <v>43678</v>
      </c>
      <c r="AD401"/>
    </row>
    <row r="402" spans="2:30" ht="15" x14ac:dyDescent="0.2">
      <c r="B402" s="6">
        <v>3463974</v>
      </c>
      <c r="C402" s="11">
        <v>41832</v>
      </c>
      <c r="D402" s="7">
        <v>0.37290509259259258</v>
      </c>
      <c r="E402" s="6" t="s">
        <v>45</v>
      </c>
      <c r="F402" s="6">
        <v>21</v>
      </c>
      <c r="G402" s="6">
        <v>97</v>
      </c>
      <c r="H402" s="6" t="s">
        <v>9</v>
      </c>
      <c r="I402" s="8" t="str">
        <f t="shared" si="27"/>
        <v>1832</v>
      </c>
      <c r="J402" s="9" t="str">
        <f t="shared" si="28"/>
        <v>32</v>
      </c>
      <c r="K402" s="9" t="str">
        <f t="shared" si="29"/>
        <v>41</v>
      </c>
      <c r="L402" s="10">
        <v>41832</v>
      </c>
      <c r="V402" s="11">
        <v>43708</v>
      </c>
      <c r="W402" s="6">
        <v>54262</v>
      </c>
      <c r="X402" s="6">
        <v>55045</v>
      </c>
      <c r="Y402" s="6">
        <v>34688</v>
      </c>
      <c r="Z402" s="6">
        <v>18223</v>
      </c>
      <c r="AA402" s="6">
        <v>21343</v>
      </c>
      <c r="AB402" s="8">
        <v>43678</v>
      </c>
      <c r="AD402"/>
    </row>
    <row r="403" spans="2:30" ht="13" x14ac:dyDescent="0.15">
      <c r="B403" s="6">
        <v>4949574</v>
      </c>
      <c r="C403" s="6" t="s">
        <v>253</v>
      </c>
      <c r="D403" s="7">
        <v>0.20555555555555555</v>
      </c>
      <c r="E403" s="6" t="s">
        <v>74</v>
      </c>
      <c r="F403" s="6">
        <v>29</v>
      </c>
      <c r="G403" s="6">
        <v>56</v>
      </c>
      <c r="H403" s="6" t="s">
        <v>9</v>
      </c>
      <c r="I403" s="8" t="str">
        <f t="shared" si="27"/>
        <v>2016</v>
      </c>
      <c r="J403" s="9" t="str">
        <f t="shared" si="28"/>
        <v>11</v>
      </c>
      <c r="K403" s="9" t="str">
        <f t="shared" si="29"/>
        <v>21</v>
      </c>
      <c r="L403" s="10">
        <v>42695</v>
      </c>
    </row>
    <row r="404" spans="2:30" ht="13" x14ac:dyDescent="0.15">
      <c r="B404" s="6">
        <v>4267163</v>
      </c>
      <c r="C404" s="6" t="s">
        <v>254</v>
      </c>
      <c r="D404" s="7">
        <v>0.26716435185185183</v>
      </c>
      <c r="E404" s="6" t="s">
        <v>28</v>
      </c>
      <c r="F404" s="6">
        <v>3</v>
      </c>
      <c r="G404" s="6">
        <v>3</v>
      </c>
      <c r="H404" s="6" t="s">
        <v>9</v>
      </c>
      <c r="I404" s="8" t="str">
        <f t="shared" si="27"/>
        <v>2016</v>
      </c>
      <c r="J404" s="9" t="str">
        <f t="shared" si="28"/>
        <v>11</v>
      </c>
      <c r="K404" s="9" t="str">
        <f t="shared" si="29"/>
        <v>29</v>
      </c>
      <c r="L404" s="10">
        <v>42703</v>
      </c>
    </row>
    <row r="405" spans="2:30" ht="13" x14ac:dyDescent="0.15">
      <c r="B405" s="6">
        <v>5104003</v>
      </c>
      <c r="C405" s="11">
        <v>42252</v>
      </c>
      <c r="D405" s="7">
        <v>0.16741898148148149</v>
      </c>
      <c r="E405" s="6" t="s">
        <v>21</v>
      </c>
      <c r="F405" s="6">
        <v>24</v>
      </c>
      <c r="G405" s="6">
        <v>145</v>
      </c>
      <c r="H405" s="6" t="s">
        <v>15</v>
      </c>
      <c r="I405" s="8" t="str">
        <f t="shared" si="27"/>
        <v>2252</v>
      </c>
      <c r="J405" s="9" t="str">
        <f t="shared" si="28"/>
        <v>52</v>
      </c>
      <c r="K405" s="9" t="str">
        <f t="shared" si="29"/>
        <v>42</v>
      </c>
      <c r="L405" s="10">
        <v>42252</v>
      </c>
    </row>
    <row r="406" spans="2:30" ht="13" x14ac:dyDescent="0.15">
      <c r="B406" s="6">
        <v>4706802</v>
      </c>
      <c r="C406" s="6" t="s">
        <v>255</v>
      </c>
      <c r="D406" s="7">
        <v>0.73512731481481486</v>
      </c>
      <c r="E406" s="6" t="s">
        <v>41</v>
      </c>
      <c r="F406" s="6">
        <v>23</v>
      </c>
      <c r="G406" s="6">
        <v>73</v>
      </c>
      <c r="H406" s="6" t="s">
        <v>9</v>
      </c>
      <c r="I406" s="8" t="str">
        <f t="shared" si="27"/>
        <v>2018</v>
      </c>
      <c r="J406" s="9" t="str">
        <f t="shared" si="28"/>
        <v>10</v>
      </c>
      <c r="K406" s="9" t="str">
        <f t="shared" si="29"/>
        <v>25</v>
      </c>
      <c r="L406" s="10">
        <v>43398</v>
      </c>
    </row>
    <row r="407" spans="2:30" ht="13" x14ac:dyDescent="0.15">
      <c r="B407" s="6">
        <v>4685143</v>
      </c>
      <c r="C407" s="6" t="s">
        <v>256</v>
      </c>
      <c r="D407" s="7">
        <v>4.8252314814814817E-2</v>
      </c>
      <c r="E407" s="6" t="s">
        <v>41</v>
      </c>
      <c r="F407" s="6">
        <v>6</v>
      </c>
      <c r="G407" s="6">
        <v>3</v>
      </c>
      <c r="H407" s="6" t="s">
        <v>9</v>
      </c>
      <c r="I407" s="8" t="str">
        <f t="shared" si="27"/>
        <v>2019</v>
      </c>
      <c r="J407" s="9" t="str">
        <f t="shared" si="28"/>
        <v>07</v>
      </c>
      <c r="K407" s="9" t="str">
        <f t="shared" si="29"/>
        <v>29</v>
      </c>
      <c r="L407" s="10">
        <v>43675</v>
      </c>
    </row>
    <row r="408" spans="2:30" ht="13" x14ac:dyDescent="0.15">
      <c r="B408" s="6">
        <v>4926222</v>
      </c>
      <c r="C408" s="11">
        <v>42412</v>
      </c>
      <c r="D408" s="7">
        <v>0.23344907407407409</v>
      </c>
      <c r="E408" s="6" t="s">
        <v>95</v>
      </c>
      <c r="F408" s="6">
        <v>26</v>
      </c>
      <c r="G408" s="6">
        <v>91</v>
      </c>
      <c r="H408" s="6" t="s">
        <v>9</v>
      </c>
      <c r="I408" s="8" t="str">
        <f t="shared" si="27"/>
        <v>2412</v>
      </c>
      <c r="J408" s="9" t="str">
        <f t="shared" si="28"/>
        <v>12</v>
      </c>
      <c r="K408" s="9" t="str">
        <f t="shared" si="29"/>
        <v>42</v>
      </c>
      <c r="L408" s="10">
        <v>42412</v>
      </c>
    </row>
    <row r="409" spans="2:30" ht="13" x14ac:dyDescent="0.15">
      <c r="B409" s="6">
        <v>5654169</v>
      </c>
      <c r="C409" s="11">
        <v>42105</v>
      </c>
      <c r="D409" s="7">
        <v>0.52606481481481482</v>
      </c>
      <c r="E409" s="6" t="s">
        <v>25</v>
      </c>
      <c r="F409" s="6">
        <v>18</v>
      </c>
      <c r="G409" s="6">
        <v>82</v>
      </c>
      <c r="H409" s="6" t="s">
        <v>9</v>
      </c>
      <c r="I409" s="8" t="str">
        <f t="shared" si="27"/>
        <v>2105</v>
      </c>
      <c r="J409" s="9" t="str">
        <f t="shared" si="28"/>
        <v>05</v>
      </c>
      <c r="K409" s="9" t="str">
        <f t="shared" si="29"/>
        <v>42</v>
      </c>
      <c r="L409" s="10">
        <v>42105</v>
      </c>
    </row>
    <row r="410" spans="2:30" ht="13" x14ac:dyDescent="0.15">
      <c r="B410" s="6">
        <v>5436251</v>
      </c>
      <c r="C410" s="6" t="s">
        <v>257</v>
      </c>
      <c r="D410" s="7">
        <v>1.4768518518518519E-2</v>
      </c>
      <c r="E410" s="6" t="s">
        <v>76</v>
      </c>
      <c r="F410" s="6">
        <v>10</v>
      </c>
      <c r="G410" s="6">
        <v>93</v>
      </c>
      <c r="H410" s="6" t="s">
        <v>9</v>
      </c>
      <c r="I410" s="8" t="str">
        <f t="shared" si="27"/>
        <v>2014</v>
      </c>
      <c r="J410" s="9" t="str">
        <f t="shared" si="28"/>
        <v>12</v>
      </c>
      <c r="K410" s="9" t="str">
        <f t="shared" si="29"/>
        <v>28</v>
      </c>
      <c r="L410" s="10">
        <v>42001</v>
      </c>
    </row>
    <row r="411" spans="2:30" ht="13" x14ac:dyDescent="0.15">
      <c r="B411" s="6">
        <v>4701702</v>
      </c>
      <c r="C411" s="6" t="s">
        <v>16</v>
      </c>
      <c r="D411" s="7">
        <v>0.39208333333333334</v>
      </c>
      <c r="E411" s="6" t="s">
        <v>74</v>
      </c>
      <c r="F411" s="6">
        <v>12</v>
      </c>
      <c r="G411" s="6">
        <v>61</v>
      </c>
      <c r="H411" s="6" t="s">
        <v>9</v>
      </c>
      <c r="I411" s="8" t="str">
        <f t="shared" si="27"/>
        <v>2016</v>
      </c>
      <c r="J411" s="9" t="str">
        <f t="shared" si="28"/>
        <v>07</v>
      </c>
      <c r="K411" s="9" t="str">
        <f t="shared" si="29"/>
        <v>21</v>
      </c>
      <c r="L411" s="10">
        <v>42572</v>
      </c>
    </row>
    <row r="412" spans="2:30" ht="13" x14ac:dyDescent="0.15">
      <c r="B412" s="6">
        <v>5259093</v>
      </c>
      <c r="C412" s="6" t="s">
        <v>258</v>
      </c>
      <c r="D412" s="7">
        <v>0.89649305555555558</v>
      </c>
      <c r="E412" s="6" t="s">
        <v>58</v>
      </c>
      <c r="F412" s="6">
        <v>6</v>
      </c>
      <c r="G412" s="6">
        <v>5</v>
      </c>
      <c r="H412" s="6" t="s">
        <v>9</v>
      </c>
      <c r="I412" s="8" t="str">
        <f t="shared" si="27"/>
        <v>2019</v>
      </c>
      <c r="J412" s="9" t="str">
        <f t="shared" si="28"/>
        <v>01</v>
      </c>
      <c r="K412" s="9" t="str">
        <f t="shared" si="29"/>
        <v>18</v>
      </c>
      <c r="L412" s="10">
        <v>43483</v>
      </c>
    </row>
    <row r="413" spans="2:30" ht="13" x14ac:dyDescent="0.15">
      <c r="B413" s="6">
        <v>5166566</v>
      </c>
      <c r="C413" s="11">
        <v>42467</v>
      </c>
      <c r="D413" s="7">
        <v>0.70483796296296297</v>
      </c>
      <c r="E413" s="6" t="s">
        <v>62</v>
      </c>
      <c r="F413" s="6">
        <v>3</v>
      </c>
      <c r="G413" s="6">
        <v>4</v>
      </c>
      <c r="H413" s="6" t="s">
        <v>9</v>
      </c>
      <c r="I413" s="8" t="str">
        <f t="shared" si="27"/>
        <v>2467</v>
      </c>
      <c r="J413" s="9" t="str">
        <f t="shared" si="28"/>
        <v>67</v>
      </c>
      <c r="K413" s="9" t="str">
        <f t="shared" si="29"/>
        <v>42</v>
      </c>
      <c r="L413" s="10">
        <v>42467</v>
      </c>
    </row>
    <row r="414" spans="2:30" ht="13" x14ac:dyDescent="0.15">
      <c r="B414" s="6">
        <v>3664455</v>
      </c>
      <c r="C414" s="11">
        <v>43136</v>
      </c>
      <c r="D414" s="7">
        <v>0.8293518518518519</v>
      </c>
      <c r="E414" s="6" t="s">
        <v>20</v>
      </c>
      <c r="F414" s="6">
        <v>27</v>
      </c>
      <c r="G414" s="6">
        <v>54</v>
      </c>
      <c r="H414" s="6" t="s">
        <v>9</v>
      </c>
      <c r="I414" s="8" t="str">
        <f t="shared" si="27"/>
        <v>3136</v>
      </c>
      <c r="J414" s="9" t="str">
        <f t="shared" si="28"/>
        <v>36</v>
      </c>
      <c r="K414" s="9" t="str">
        <f t="shared" si="29"/>
        <v>43</v>
      </c>
      <c r="L414" s="10">
        <v>43136</v>
      </c>
    </row>
    <row r="415" spans="2:30" ht="13" x14ac:dyDescent="0.15">
      <c r="B415" s="6">
        <v>4449989</v>
      </c>
      <c r="C415" s="6" t="s">
        <v>259</v>
      </c>
      <c r="D415" s="7">
        <v>0.86398148148148146</v>
      </c>
      <c r="E415" s="6" t="s">
        <v>64</v>
      </c>
      <c r="F415" s="6">
        <v>23</v>
      </c>
      <c r="G415" s="6">
        <v>32</v>
      </c>
      <c r="H415" s="6" t="s">
        <v>9</v>
      </c>
      <c r="I415" s="8" t="str">
        <f t="shared" si="27"/>
        <v>2018</v>
      </c>
      <c r="J415" s="9" t="str">
        <f t="shared" si="28"/>
        <v>03</v>
      </c>
      <c r="K415" s="9" t="str">
        <f t="shared" si="29"/>
        <v>15</v>
      </c>
      <c r="L415" s="10">
        <v>43174</v>
      </c>
    </row>
    <row r="416" spans="2:30" ht="13" x14ac:dyDescent="0.15">
      <c r="B416" s="6">
        <v>5667766</v>
      </c>
      <c r="C416" s="11">
        <v>42193</v>
      </c>
      <c r="D416" s="7">
        <v>0.58942129629629625</v>
      </c>
      <c r="E416" s="6" t="s">
        <v>24</v>
      </c>
      <c r="F416" s="6">
        <v>6</v>
      </c>
      <c r="G416" s="6">
        <v>16</v>
      </c>
      <c r="H416" s="6" t="s">
        <v>9</v>
      </c>
      <c r="I416" s="8" t="str">
        <f t="shared" si="27"/>
        <v>2193</v>
      </c>
      <c r="J416" s="9" t="str">
        <f t="shared" si="28"/>
        <v>93</v>
      </c>
      <c r="K416" s="9" t="str">
        <f t="shared" si="29"/>
        <v>42</v>
      </c>
      <c r="L416" s="10">
        <v>42193</v>
      </c>
    </row>
    <row r="417" spans="2:12" ht="13" x14ac:dyDescent="0.15">
      <c r="B417" s="6">
        <v>3047840</v>
      </c>
      <c r="C417" s="6" t="s">
        <v>101</v>
      </c>
      <c r="D417" s="7">
        <v>0.61843749999999997</v>
      </c>
      <c r="E417" s="6" t="s">
        <v>45</v>
      </c>
      <c r="F417" s="6">
        <v>6</v>
      </c>
      <c r="G417" s="6">
        <v>3</v>
      </c>
      <c r="H417" s="6" t="s">
        <v>9</v>
      </c>
      <c r="I417" s="8" t="str">
        <f t="shared" si="27"/>
        <v>2019</v>
      </c>
      <c r="J417" s="9" t="str">
        <f t="shared" si="28"/>
        <v>06</v>
      </c>
      <c r="K417" s="9" t="str">
        <f t="shared" si="29"/>
        <v>27</v>
      </c>
      <c r="L417" s="10">
        <v>43643</v>
      </c>
    </row>
    <row r="418" spans="2:12" ht="13" x14ac:dyDescent="0.15">
      <c r="B418" s="6">
        <v>3489813</v>
      </c>
      <c r="C418" s="6" t="s">
        <v>260</v>
      </c>
      <c r="D418" s="7">
        <v>0.13667824074074075</v>
      </c>
      <c r="E418" s="6" t="s">
        <v>72</v>
      </c>
      <c r="F418" s="6">
        <v>32</v>
      </c>
      <c r="G418" s="6">
        <v>59</v>
      </c>
      <c r="H418" s="6" t="s">
        <v>9</v>
      </c>
      <c r="I418" s="8" t="str">
        <f t="shared" si="27"/>
        <v>2017</v>
      </c>
      <c r="J418" s="9" t="str">
        <f t="shared" si="28"/>
        <v>05</v>
      </c>
      <c r="K418" s="9" t="str">
        <f t="shared" si="29"/>
        <v>28</v>
      </c>
      <c r="L418" s="10">
        <v>42883</v>
      </c>
    </row>
    <row r="419" spans="2:12" ht="13" x14ac:dyDescent="0.15">
      <c r="B419" s="6">
        <v>5958795</v>
      </c>
      <c r="C419" s="6" t="s">
        <v>261</v>
      </c>
      <c r="D419" s="7">
        <v>0.54203703703703698</v>
      </c>
      <c r="E419" s="6" t="s">
        <v>23</v>
      </c>
      <c r="F419" s="6">
        <v>3</v>
      </c>
      <c r="G419" s="6">
        <v>2</v>
      </c>
      <c r="H419" s="6" t="s">
        <v>9</v>
      </c>
      <c r="I419" s="8" t="str">
        <f t="shared" si="27"/>
        <v>2018</v>
      </c>
      <c r="J419" s="9" t="str">
        <f t="shared" si="28"/>
        <v>12</v>
      </c>
      <c r="K419" s="9" t="str">
        <f t="shared" si="29"/>
        <v>17</v>
      </c>
      <c r="L419" s="10">
        <v>43451</v>
      </c>
    </row>
    <row r="420" spans="2:12" ht="13" x14ac:dyDescent="0.15">
      <c r="B420" s="6">
        <v>5281337</v>
      </c>
      <c r="C420" s="6" t="s">
        <v>145</v>
      </c>
      <c r="D420" s="7">
        <v>0.9415162037037037</v>
      </c>
      <c r="E420" s="6" t="s">
        <v>19</v>
      </c>
      <c r="F420" s="6">
        <v>16</v>
      </c>
      <c r="G420" s="6">
        <v>89</v>
      </c>
      <c r="H420" s="6" t="s">
        <v>15</v>
      </c>
      <c r="I420" s="8" t="str">
        <f t="shared" si="27"/>
        <v>2016</v>
      </c>
      <c r="J420" s="9" t="str">
        <f t="shared" si="28"/>
        <v>08</v>
      </c>
      <c r="K420" s="9" t="str">
        <f t="shared" si="29"/>
        <v>31</v>
      </c>
      <c r="L420" s="10">
        <v>42613</v>
      </c>
    </row>
    <row r="421" spans="2:12" ht="13" x14ac:dyDescent="0.15">
      <c r="B421" s="6">
        <v>3793216</v>
      </c>
      <c r="C421" s="6" t="s">
        <v>262</v>
      </c>
      <c r="D421" s="7">
        <v>0.97982638888888884</v>
      </c>
      <c r="E421" s="6" t="s">
        <v>68</v>
      </c>
      <c r="F421" s="6">
        <v>32</v>
      </c>
      <c r="G421" s="6">
        <v>65</v>
      </c>
      <c r="H421" s="6" t="s">
        <v>9</v>
      </c>
      <c r="I421" s="8" t="str">
        <f t="shared" si="27"/>
        <v>2017</v>
      </c>
      <c r="J421" s="9" t="str">
        <f t="shared" si="28"/>
        <v>07</v>
      </c>
      <c r="K421" s="9" t="str">
        <f t="shared" si="29"/>
        <v>22</v>
      </c>
      <c r="L421" s="10">
        <v>42938</v>
      </c>
    </row>
    <row r="422" spans="2:12" ht="13" x14ac:dyDescent="0.15">
      <c r="B422" s="6">
        <v>5179787</v>
      </c>
      <c r="C422" s="6" t="s">
        <v>263</v>
      </c>
      <c r="D422" s="7">
        <v>0.22394675925925925</v>
      </c>
      <c r="E422" s="6" t="s">
        <v>28</v>
      </c>
      <c r="F422" s="6">
        <v>25</v>
      </c>
      <c r="G422" s="6">
        <v>44</v>
      </c>
      <c r="H422" s="6" t="s">
        <v>9</v>
      </c>
      <c r="I422" s="8" t="str">
        <f t="shared" si="27"/>
        <v>2017</v>
      </c>
      <c r="J422" s="9" t="str">
        <f t="shared" si="28"/>
        <v>09</v>
      </c>
      <c r="K422" s="9" t="str">
        <f t="shared" si="29"/>
        <v>17</v>
      </c>
      <c r="L422" s="10">
        <v>42995</v>
      </c>
    </row>
    <row r="423" spans="2:12" ht="13" x14ac:dyDescent="0.15">
      <c r="B423" s="6">
        <v>5326938</v>
      </c>
      <c r="C423" s="6" t="s">
        <v>264</v>
      </c>
      <c r="D423" s="7">
        <v>0.45479166666666665</v>
      </c>
      <c r="E423" s="6" t="s">
        <v>62</v>
      </c>
      <c r="F423" s="6">
        <v>2</v>
      </c>
      <c r="G423" s="6">
        <v>1</v>
      </c>
      <c r="H423" s="6" t="s">
        <v>9</v>
      </c>
      <c r="I423" s="8" t="str">
        <f t="shared" si="27"/>
        <v>2018</v>
      </c>
      <c r="J423" s="9" t="str">
        <f t="shared" si="28"/>
        <v>08</v>
      </c>
      <c r="K423" s="9" t="str">
        <f t="shared" si="29"/>
        <v>16</v>
      </c>
      <c r="L423" s="10">
        <v>43328</v>
      </c>
    </row>
    <row r="424" spans="2:12" ht="13" x14ac:dyDescent="0.15">
      <c r="B424" s="6">
        <v>3383255</v>
      </c>
      <c r="C424" s="6" t="s">
        <v>265</v>
      </c>
      <c r="D424" s="7">
        <v>0.76761574074074079</v>
      </c>
      <c r="E424" s="6" t="s">
        <v>93</v>
      </c>
      <c r="F424" s="6">
        <v>19</v>
      </c>
      <c r="G424" s="6">
        <v>57</v>
      </c>
      <c r="H424" s="6" t="s">
        <v>9</v>
      </c>
      <c r="I424" s="8" t="str">
        <f t="shared" si="27"/>
        <v>2015</v>
      </c>
      <c r="J424" s="9" t="str">
        <f t="shared" si="28"/>
        <v>10</v>
      </c>
      <c r="K424" s="9" t="str">
        <f t="shared" si="29"/>
        <v>24</v>
      </c>
      <c r="L424" s="10">
        <v>42301</v>
      </c>
    </row>
    <row r="425" spans="2:12" ht="13" x14ac:dyDescent="0.15">
      <c r="B425" s="6">
        <v>4421186</v>
      </c>
      <c r="C425" s="11">
        <v>42862</v>
      </c>
      <c r="D425" s="7">
        <v>0.78486111111111112</v>
      </c>
      <c r="E425" s="6" t="s">
        <v>24</v>
      </c>
      <c r="F425" s="6">
        <v>9</v>
      </c>
      <c r="G425" s="6">
        <v>61</v>
      </c>
      <c r="H425" s="6" t="s">
        <v>9</v>
      </c>
      <c r="I425" s="8" t="str">
        <f t="shared" si="27"/>
        <v>2862</v>
      </c>
      <c r="J425" s="9" t="str">
        <f t="shared" si="28"/>
        <v>62</v>
      </c>
      <c r="K425" s="9" t="str">
        <f t="shared" si="29"/>
        <v>42</v>
      </c>
      <c r="L425" s="10">
        <v>42862</v>
      </c>
    </row>
    <row r="426" spans="2:12" ht="13" x14ac:dyDescent="0.15">
      <c r="B426" s="6">
        <v>5951866</v>
      </c>
      <c r="C426" s="11">
        <v>42098</v>
      </c>
      <c r="D426" s="7">
        <v>0.5901967592592593</v>
      </c>
      <c r="E426" s="6" t="s">
        <v>97</v>
      </c>
      <c r="F426" s="6">
        <v>31</v>
      </c>
      <c r="G426" s="6">
        <v>42</v>
      </c>
      <c r="H426" s="6" t="s">
        <v>9</v>
      </c>
      <c r="I426" s="8" t="str">
        <f t="shared" si="27"/>
        <v>2098</v>
      </c>
      <c r="J426" s="9" t="str">
        <f t="shared" si="28"/>
        <v>98</v>
      </c>
      <c r="K426" s="9" t="str">
        <f t="shared" si="29"/>
        <v>42</v>
      </c>
      <c r="L426" s="10">
        <v>42098</v>
      </c>
    </row>
    <row r="427" spans="2:12" ht="13" x14ac:dyDescent="0.15">
      <c r="B427" s="6">
        <v>3804478</v>
      </c>
      <c r="C427" s="11">
        <v>43683</v>
      </c>
      <c r="D427" s="7">
        <v>0.86723379629629627</v>
      </c>
      <c r="E427" s="6" t="s">
        <v>76</v>
      </c>
      <c r="F427" s="6">
        <v>17</v>
      </c>
      <c r="G427" s="6">
        <v>5</v>
      </c>
      <c r="H427" s="6" t="s">
        <v>9</v>
      </c>
      <c r="I427" s="8" t="str">
        <f t="shared" si="27"/>
        <v>3683</v>
      </c>
      <c r="J427" s="9" t="str">
        <f t="shared" si="28"/>
        <v>83</v>
      </c>
      <c r="K427" s="9" t="str">
        <f t="shared" si="29"/>
        <v>43</v>
      </c>
      <c r="L427" s="10">
        <v>43683</v>
      </c>
    </row>
    <row r="428" spans="2:12" ht="13" x14ac:dyDescent="0.15">
      <c r="B428" s="6">
        <v>3143043</v>
      </c>
      <c r="C428" s="11">
        <v>42778</v>
      </c>
      <c r="D428" s="7">
        <v>0.65437500000000004</v>
      </c>
      <c r="E428" s="6" t="s">
        <v>17</v>
      </c>
      <c r="F428" s="6">
        <v>0</v>
      </c>
      <c r="G428" s="6">
        <v>0</v>
      </c>
      <c r="H428" s="6" t="s">
        <v>9</v>
      </c>
      <c r="I428" s="8" t="str">
        <f t="shared" si="27"/>
        <v>2778</v>
      </c>
      <c r="J428" s="9" t="str">
        <f t="shared" si="28"/>
        <v>78</v>
      </c>
      <c r="K428" s="9" t="str">
        <f t="shared" si="29"/>
        <v>42</v>
      </c>
      <c r="L428" s="10">
        <v>42778</v>
      </c>
    </row>
    <row r="429" spans="2:12" ht="13" x14ac:dyDescent="0.15">
      <c r="B429" s="6">
        <v>3308220</v>
      </c>
      <c r="C429" s="11">
        <v>43161</v>
      </c>
      <c r="D429" s="7">
        <v>0.88192129629629634</v>
      </c>
      <c r="E429" s="6" t="s">
        <v>64</v>
      </c>
      <c r="F429" s="6">
        <v>4</v>
      </c>
      <c r="G429" s="6">
        <v>2</v>
      </c>
      <c r="H429" s="6" t="s">
        <v>9</v>
      </c>
      <c r="I429" s="8" t="str">
        <f t="shared" si="27"/>
        <v>3161</v>
      </c>
      <c r="J429" s="9" t="str">
        <f t="shared" si="28"/>
        <v>61</v>
      </c>
      <c r="K429" s="9" t="str">
        <f t="shared" si="29"/>
        <v>43</v>
      </c>
      <c r="L429" s="10">
        <v>43161</v>
      </c>
    </row>
    <row r="430" spans="2:12" ht="13" x14ac:dyDescent="0.15">
      <c r="B430" s="6">
        <v>4776392</v>
      </c>
      <c r="C430" s="6" t="s">
        <v>266</v>
      </c>
      <c r="D430" s="7">
        <v>0.61216435185185181</v>
      </c>
      <c r="E430" s="6" t="s">
        <v>58</v>
      </c>
      <c r="F430" s="6">
        <v>9</v>
      </c>
      <c r="G430" s="6">
        <v>52</v>
      </c>
      <c r="H430" s="6" t="s">
        <v>9</v>
      </c>
      <c r="I430" s="8" t="str">
        <f t="shared" si="27"/>
        <v>2017</v>
      </c>
      <c r="J430" s="9" t="str">
        <f t="shared" si="28"/>
        <v>06</v>
      </c>
      <c r="K430" s="9" t="str">
        <f t="shared" si="29"/>
        <v>17</v>
      </c>
      <c r="L430" s="10">
        <v>42903</v>
      </c>
    </row>
    <row r="431" spans="2:12" ht="13" x14ac:dyDescent="0.15">
      <c r="B431" s="6">
        <v>3123520</v>
      </c>
      <c r="C431" s="11">
        <v>43200</v>
      </c>
      <c r="D431" s="7">
        <v>0.89768518518518514</v>
      </c>
      <c r="E431" s="6" t="s">
        <v>32</v>
      </c>
      <c r="F431" s="6">
        <v>29</v>
      </c>
      <c r="G431" s="6">
        <v>14</v>
      </c>
      <c r="H431" s="6" t="s">
        <v>9</v>
      </c>
      <c r="I431" s="8" t="str">
        <f t="shared" si="27"/>
        <v>3200</v>
      </c>
      <c r="J431" s="9" t="str">
        <f t="shared" si="28"/>
        <v>00</v>
      </c>
      <c r="K431" s="9" t="str">
        <f t="shared" si="29"/>
        <v>43</v>
      </c>
      <c r="L431" s="10">
        <v>43200</v>
      </c>
    </row>
    <row r="432" spans="2:12" ht="13" x14ac:dyDescent="0.15">
      <c r="B432" s="6">
        <v>4538188</v>
      </c>
      <c r="C432" s="6" t="s">
        <v>160</v>
      </c>
      <c r="D432" s="7">
        <v>0.54707175925925922</v>
      </c>
      <c r="E432" s="6" t="s">
        <v>19</v>
      </c>
      <c r="F432" s="6">
        <v>22</v>
      </c>
      <c r="G432" s="6">
        <v>8</v>
      </c>
      <c r="H432" s="6" t="s">
        <v>9</v>
      </c>
      <c r="I432" s="8" t="str">
        <f t="shared" si="27"/>
        <v>2019</v>
      </c>
      <c r="J432" s="9" t="str">
        <f t="shared" si="28"/>
        <v>07</v>
      </c>
      <c r="K432" s="9" t="str">
        <f t="shared" si="29"/>
        <v>21</v>
      </c>
      <c r="L432" s="10">
        <v>43667</v>
      </c>
    </row>
    <row r="433" spans="2:12" ht="13" x14ac:dyDescent="0.15">
      <c r="B433" s="6">
        <v>3845081</v>
      </c>
      <c r="C433" s="6" t="s">
        <v>267</v>
      </c>
      <c r="D433" s="7">
        <v>0.62795138888888891</v>
      </c>
      <c r="E433" s="6" t="s">
        <v>24</v>
      </c>
      <c r="F433" s="6">
        <v>3</v>
      </c>
      <c r="G433" s="6">
        <v>4</v>
      </c>
      <c r="H433" s="6" t="s">
        <v>9</v>
      </c>
      <c r="I433" s="8" t="str">
        <f t="shared" si="27"/>
        <v>2018</v>
      </c>
      <c r="J433" s="9" t="str">
        <f t="shared" si="28"/>
        <v>04</v>
      </c>
      <c r="K433" s="9" t="str">
        <f t="shared" si="29"/>
        <v>26</v>
      </c>
      <c r="L433" s="10">
        <v>43216</v>
      </c>
    </row>
    <row r="434" spans="2:12" ht="13" x14ac:dyDescent="0.15">
      <c r="B434" s="6">
        <v>3766149</v>
      </c>
      <c r="C434" s="6" t="s">
        <v>178</v>
      </c>
      <c r="D434" s="7">
        <v>0.65611111111111109</v>
      </c>
      <c r="E434" s="6" t="s">
        <v>100</v>
      </c>
      <c r="F434" s="6">
        <v>25</v>
      </c>
      <c r="G434" s="6">
        <v>154</v>
      </c>
      <c r="H434" s="6" t="s">
        <v>15</v>
      </c>
      <c r="I434" s="8" t="str">
        <f t="shared" si="27"/>
        <v>2015</v>
      </c>
      <c r="J434" s="9" t="str">
        <f t="shared" si="28"/>
        <v>07</v>
      </c>
      <c r="K434" s="9" t="str">
        <f t="shared" si="29"/>
        <v>16</v>
      </c>
      <c r="L434" s="10">
        <v>42201</v>
      </c>
    </row>
    <row r="435" spans="2:12" ht="13" x14ac:dyDescent="0.15">
      <c r="B435" s="6">
        <v>3566150</v>
      </c>
      <c r="C435" s="11">
        <v>42500</v>
      </c>
      <c r="D435" s="7">
        <v>0.52370370370370367</v>
      </c>
      <c r="E435" s="6" t="s">
        <v>34</v>
      </c>
      <c r="F435" s="6">
        <v>12</v>
      </c>
      <c r="G435" s="6">
        <v>87</v>
      </c>
      <c r="H435" s="6" t="s">
        <v>9</v>
      </c>
      <c r="I435" s="8" t="str">
        <f t="shared" si="27"/>
        <v>2500</v>
      </c>
      <c r="J435" s="9" t="str">
        <f t="shared" si="28"/>
        <v>00</v>
      </c>
      <c r="K435" s="9" t="str">
        <f t="shared" si="29"/>
        <v>42</v>
      </c>
      <c r="L435" s="10">
        <v>42500</v>
      </c>
    </row>
    <row r="436" spans="2:12" ht="13" x14ac:dyDescent="0.15">
      <c r="B436" s="6">
        <v>4702503</v>
      </c>
      <c r="C436" s="6" t="s">
        <v>268</v>
      </c>
      <c r="D436" s="7">
        <v>3.7870370370370374E-2</v>
      </c>
      <c r="E436" s="6" t="s">
        <v>41</v>
      </c>
      <c r="F436" s="6">
        <v>26</v>
      </c>
      <c r="G436" s="6">
        <v>102</v>
      </c>
      <c r="H436" s="6" t="s">
        <v>9</v>
      </c>
      <c r="I436" s="8" t="str">
        <f t="shared" si="27"/>
        <v>2014</v>
      </c>
      <c r="J436" s="9" t="str">
        <f t="shared" si="28"/>
        <v>11</v>
      </c>
      <c r="K436" s="9" t="str">
        <f t="shared" si="29"/>
        <v>20</v>
      </c>
      <c r="L436" s="10">
        <v>41963</v>
      </c>
    </row>
    <row r="437" spans="2:12" ht="13" x14ac:dyDescent="0.15">
      <c r="B437" s="6">
        <v>3647868</v>
      </c>
      <c r="C437" s="11">
        <v>42675</v>
      </c>
      <c r="D437" s="7">
        <v>0.68640046296296298</v>
      </c>
      <c r="E437" s="6" t="s">
        <v>28</v>
      </c>
      <c r="F437" s="6">
        <v>8</v>
      </c>
      <c r="G437" s="6">
        <v>23</v>
      </c>
      <c r="H437" s="6" t="s">
        <v>9</v>
      </c>
      <c r="I437" s="8" t="str">
        <f t="shared" si="27"/>
        <v>2675</v>
      </c>
      <c r="J437" s="9" t="str">
        <f t="shared" si="28"/>
        <v>75</v>
      </c>
      <c r="K437" s="9" t="str">
        <f t="shared" si="29"/>
        <v>42</v>
      </c>
      <c r="L437" s="10">
        <v>42675</v>
      </c>
    </row>
    <row r="438" spans="2:12" ht="13" x14ac:dyDescent="0.15">
      <c r="B438" s="6">
        <v>5927589</v>
      </c>
      <c r="C438" s="6" t="s">
        <v>269</v>
      </c>
      <c r="D438" s="7">
        <v>0.26346064814814812</v>
      </c>
      <c r="E438" s="6" t="s">
        <v>74</v>
      </c>
      <c r="F438" s="6">
        <v>20</v>
      </c>
      <c r="G438" s="6">
        <v>14</v>
      </c>
      <c r="H438" s="6" t="s">
        <v>9</v>
      </c>
      <c r="I438" s="8" t="str">
        <f t="shared" si="27"/>
        <v>2018</v>
      </c>
      <c r="J438" s="9" t="str">
        <f t="shared" si="28"/>
        <v>07</v>
      </c>
      <c r="K438" s="9" t="str">
        <f t="shared" si="29"/>
        <v>24</v>
      </c>
      <c r="L438" s="10">
        <v>43305</v>
      </c>
    </row>
    <row r="439" spans="2:12" ht="13" x14ac:dyDescent="0.15">
      <c r="B439" s="6">
        <v>4802899</v>
      </c>
      <c r="C439" s="11">
        <v>41680</v>
      </c>
      <c r="D439" s="7">
        <v>0.26814814814814814</v>
      </c>
      <c r="E439" s="6" t="s">
        <v>74</v>
      </c>
      <c r="F439" s="6">
        <v>28</v>
      </c>
      <c r="G439" s="6">
        <v>51</v>
      </c>
      <c r="H439" s="6" t="s">
        <v>9</v>
      </c>
      <c r="I439" s="8" t="str">
        <f t="shared" si="27"/>
        <v>1680</v>
      </c>
      <c r="J439" s="9" t="str">
        <f t="shared" si="28"/>
        <v>80</v>
      </c>
      <c r="K439" s="9" t="str">
        <f t="shared" si="29"/>
        <v>41</v>
      </c>
      <c r="L439" s="10">
        <v>41680</v>
      </c>
    </row>
    <row r="440" spans="2:12" ht="13" x14ac:dyDescent="0.15">
      <c r="B440" s="6">
        <v>4756611</v>
      </c>
      <c r="C440" s="11">
        <v>43317</v>
      </c>
      <c r="D440" s="7">
        <v>0.6832407407407407</v>
      </c>
      <c r="E440" s="6" t="s">
        <v>10</v>
      </c>
      <c r="F440" s="6">
        <v>25</v>
      </c>
      <c r="G440" s="6">
        <v>31</v>
      </c>
      <c r="H440" s="6" t="s">
        <v>9</v>
      </c>
      <c r="I440" s="8" t="str">
        <f t="shared" si="27"/>
        <v>3317</v>
      </c>
      <c r="J440" s="9" t="str">
        <f t="shared" si="28"/>
        <v>17</v>
      </c>
      <c r="K440" s="9" t="str">
        <f t="shared" si="29"/>
        <v>43</v>
      </c>
      <c r="L440" s="10">
        <v>43317</v>
      </c>
    </row>
    <row r="441" spans="2:12" ht="13" x14ac:dyDescent="0.15">
      <c r="B441" s="6">
        <v>5587195</v>
      </c>
      <c r="C441" s="11">
        <v>42803</v>
      </c>
      <c r="D441" s="7">
        <v>0.52608796296296301</v>
      </c>
      <c r="E441" s="6" t="s">
        <v>25</v>
      </c>
      <c r="F441" s="6">
        <v>5</v>
      </c>
      <c r="G441" s="6">
        <v>7</v>
      </c>
      <c r="H441" s="6" t="s">
        <v>9</v>
      </c>
      <c r="I441" s="8" t="str">
        <f t="shared" si="27"/>
        <v>2803</v>
      </c>
      <c r="J441" s="9" t="str">
        <f t="shared" si="28"/>
        <v>03</v>
      </c>
      <c r="K441" s="9" t="str">
        <f t="shared" si="29"/>
        <v>42</v>
      </c>
      <c r="L441" s="10">
        <v>42803</v>
      </c>
    </row>
    <row r="442" spans="2:12" ht="13" x14ac:dyDescent="0.15">
      <c r="B442" s="6">
        <v>3227282</v>
      </c>
      <c r="C442" s="6" t="s">
        <v>270</v>
      </c>
      <c r="D442" s="7">
        <v>0.99762731481481481</v>
      </c>
      <c r="E442" s="6" t="s">
        <v>60</v>
      </c>
      <c r="F442" s="6">
        <v>28</v>
      </c>
      <c r="G442" s="6">
        <v>111</v>
      </c>
      <c r="H442" s="6" t="s">
        <v>9</v>
      </c>
      <c r="I442" s="8" t="str">
        <f t="shared" si="27"/>
        <v>2015</v>
      </c>
      <c r="J442" s="9" t="str">
        <f t="shared" si="28"/>
        <v>08</v>
      </c>
      <c r="K442" s="9" t="str">
        <f t="shared" si="29"/>
        <v>15</v>
      </c>
      <c r="L442" s="10">
        <v>42231</v>
      </c>
    </row>
    <row r="443" spans="2:12" ht="13" x14ac:dyDescent="0.15">
      <c r="B443" s="6">
        <v>5799817</v>
      </c>
      <c r="C443" s="6" t="s">
        <v>271</v>
      </c>
      <c r="D443" s="7">
        <v>0.78990740740740739</v>
      </c>
      <c r="E443" s="6" t="s">
        <v>64</v>
      </c>
      <c r="F443" s="6">
        <v>18</v>
      </c>
      <c r="G443" s="6">
        <v>103</v>
      </c>
      <c r="H443" s="6" t="s">
        <v>9</v>
      </c>
      <c r="I443" s="8" t="str">
        <f t="shared" si="27"/>
        <v>2014</v>
      </c>
      <c r="J443" s="9" t="str">
        <f t="shared" si="28"/>
        <v>09</v>
      </c>
      <c r="K443" s="9" t="str">
        <f t="shared" si="29"/>
        <v>13</v>
      </c>
      <c r="L443" s="10">
        <v>41895</v>
      </c>
    </row>
    <row r="444" spans="2:12" ht="13" x14ac:dyDescent="0.15">
      <c r="B444" s="6">
        <v>3464244</v>
      </c>
      <c r="C444" s="12">
        <v>42349</v>
      </c>
      <c r="D444" s="7">
        <v>0.203125</v>
      </c>
      <c r="E444" s="6" t="s">
        <v>70</v>
      </c>
      <c r="F444" s="6">
        <v>13</v>
      </c>
      <c r="G444" s="6">
        <v>81</v>
      </c>
      <c r="H444" s="6" t="s">
        <v>9</v>
      </c>
      <c r="I444" s="8" t="str">
        <f t="shared" si="27"/>
        <v>2349</v>
      </c>
      <c r="J444" s="9" t="str">
        <f t="shared" si="28"/>
        <v>49</v>
      </c>
      <c r="K444" s="9" t="str">
        <f t="shared" si="29"/>
        <v>42</v>
      </c>
      <c r="L444" s="10">
        <v>42349</v>
      </c>
    </row>
    <row r="445" spans="2:12" ht="13" x14ac:dyDescent="0.15">
      <c r="B445" s="6">
        <v>4647911</v>
      </c>
      <c r="C445" s="6" t="s">
        <v>272</v>
      </c>
      <c r="D445" s="7">
        <v>0.76687499999999997</v>
      </c>
      <c r="E445" s="6" t="s">
        <v>77</v>
      </c>
      <c r="F445" s="6">
        <v>9</v>
      </c>
      <c r="G445" s="6">
        <v>35</v>
      </c>
      <c r="H445" s="6" t="s">
        <v>9</v>
      </c>
      <c r="I445" s="8" t="str">
        <f t="shared" si="27"/>
        <v>2016</v>
      </c>
      <c r="J445" s="9" t="str">
        <f t="shared" si="28"/>
        <v>06</v>
      </c>
      <c r="K445" s="9" t="str">
        <f t="shared" si="29"/>
        <v>28</v>
      </c>
      <c r="L445" s="10">
        <v>42549</v>
      </c>
    </row>
    <row r="446" spans="2:12" ht="13" x14ac:dyDescent="0.15">
      <c r="B446" s="6">
        <v>5074643</v>
      </c>
      <c r="C446" s="11">
        <v>42379</v>
      </c>
      <c r="D446" s="7">
        <v>0.91565972222222225</v>
      </c>
      <c r="E446" s="6" t="s">
        <v>100</v>
      </c>
      <c r="F446" s="6">
        <v>1</v>
      </c>
      <c r="G446" s="6">
        <v>0</v>
      </c>
      <c r="H446" s="6" t="s">
        <v>9</v>
      </c>
      <c r="I446" s="8" t="str">
        <f t="shared" si="27"/>
        <v>2379</v>
      </c>
      <c r="J446" s="9" t="str">
        <f t="shared" si="28"/>
        <v>79</v>
      </c>
      <c r="K446" s="9" t="str">
        <f t="shared" si="29"/>
        <v>42</v>
      </c>
      <c r="L446" s="10">
        <v>42379</v>
      </c>
    </row>
    <row r="447" spans="2:12" ht="13" x14ac:dyDescent="0.15">
      <c r="B447" s="6">
        <v>5075607</v>
      </c>
      <c r="C447" s="11">
        <v>42923</v>
      </c>
      <c r="D447" s="7">
        <v>3.0578703703703705E-2</v>
      </c>
      <c r="E447" s="6" t="s">
        <v>8</v>
      </c>
      <c r="F447" s="6">
        <v>16</v>
      </c>
      <c r="G447" s="6">
        <v>37</v>
      </c>
      <c r="H447" s="6" t="s">
        <v>9</v>
      </c>
      <c r="I447" s="8" t="str">
        <f t="shared" si="27"/>
        <v>2923</v>
      </c>
      <c r="J447" s="9" t="str">
        <f t="shared" si="28"/>
        <v>23</v>
      </c>
      <c r="K447" s="9" t="str">
        <f t="shared" si="29"/>
        <v>42</v>
      </c>
      <c r="L447" s="10">
        <v>42923</v>
      </c>
    </row>
    <row r="448" spans="2:12" ht="13" x14ac:dyDescent="0.15">
      <c r="B448" s="6">
        <v>5814930</v>
      </c>
      <c r="C448" s="12">
        <v>43383</v>
      </c>
      <c r="D448" s="7">
        <v>0.70038194444444446</v>
      </c>
      <c r="E448" s="6" t="s">
        <v>25</v>
      </c>
      <c r="F448" s="6">
        <v>16</v>
      </c>
      <c r="G448" s="6">
        <v>29</v>
      </c>
      <c r="H448" s="6" t="s">
        <v>9</v>
      </c>
      <c r="I448" s="8" t="str">
        <f t="shared" si="27"/>
        <v>3383</v>
      </c>
      <c r="J448" s="9" t="str">
        <f t="shared" si="28"/>
        <v>83</v>
      </c>
      <c r="K448" s="9" t="str">
        <f t="shared" si="29"/>
        <v>43</v>
      </c>
      <c r="L448" s="10">
        <v>43383</v>
      </c>
    </row>
    <row r="449" spans="2:12" ht="13" x14ac:dyDescent="0.15">
      <c r="B449" s="6">
        <v>3599581</v>
      </c>
      <c r="C449" s="6" t="s">
        <v>273</v>
      </c>
      <c r="D449" s="7">
        <v>0.97795138888888888</v>
      </c>
      <c r="E449" s="6" t="s">
        <v>66</v>
      </c>
      <c r="F449" s="6">
        <v>8</v>
      </c>
      <c r="G449" s="6">
        <v>21</v>
      </c>
      <c r="H449" s="6" t="s">
        <v>9</v>
      </c>
      <c r="I449" s="8" t="str">
        <f t="shared" si="27"/>
        <v>2018</v>
      </c>
      <c r="J449" s="9" t="str">
        <f t="shared" si="28"/>
        <v>09</v>
      </c>
      <c r="K449" s="9" t="str">
        <f t="shared" si="29"/>
        <v>22</v>
      </c>
      <c r="L449" s="10">
        <v>43365</v>
      </c>
    </row>
    <row r="450" spans="2:12" ht="13" x14ac:dyDescent="0.15">
      <c r="B450" s="6">
        <v>5438163</v>
      </c>
      <c r="C450" s="6" t="s">
        <v>274</v>
      </c>
      <c r="D450" s="7">
        <v>1.0081018518518519E-2</v>
      </c>
      <c r="E450" s="6" t="s">
        <v>14</v>
      </c>
      <c r="F450" s="6">
        <v>8</v>
      </c>
      <c r="G450" s="6">
        <v>118</v>
      </c>
      <c r="H450" s="6" t="s">
        <v>15</v>
      </c>
      <c r="I450" s="8" t="str">
        <f t="shared" si="27"/>
        <v>2015</v>
      </c>
      <c r="J450" s="9" t="str">
        <f t="shared" si="28"/>
        <v>01</v>
      </c>
      <c r="K450" s="9" t="str">
        <f t="shared" si="29"/>
        <v>17</v>
      </c>
      <c r="L450" s="10">
        <v>42021</v>
      </c>
    </row>
    <row r="451" spans="2:12" ht="13" x14ac:dyDescent="0.15">
      <c r="B451" s="6">
        <v>4292444</v>
      </c>
      <c r="C451" s="11">
        <v>41739</v>
      </c>
      <c r="D451" s="7">
        <v>0.68978009259259254</v>
      </c>
      <c r="E451" s="6" t="s">
        <v>43</v>
      </c>
      <c r="F451" s="6">
        <v>6</v>
      </c>
      <c r="G451" s="6">
        <v>37</v>
      </c>
      <c r="H451" s="6" t="s">
        <v>9</v>
      </c>
      <c r="I451" s="8" t="str">
        <f t="shared" si="27"/>
        <v>1739</v>
      </c>
      <c r="J451" s="9" t="str">
        <f t="shared" si="28"/>
        <v>39</v>
      </c>
      <c r="K451" s="9" t="str">
        <f t="shared" si="29"/>
        <v>41</v>
      </c>
      <c r="L451" s="10">
        <v>41739</v>
      </c>
    </row>
    <row r="452" spans="2:12" ht="13" x14ac:dyDescent="0.15">
      <c r="B452" s="6">
        <v>5859199</v>
      </c>
      <c r="C452" s="6" t="s">
        <v>275</v>
      </c>
      <c r="D452" s="7">
        <v>0.41670138888888891</v>
      </c>
      <c r="E452" s="6" t="s">
        <v>60</v>
      </c>
      <c r="F452" s="6">
        <v>13</v>
      </c>
      <c r="G452" s="6">
        <v>89</v>
      </c>
      <c r="H452" s="6" t="s">
        <v>9</v>
      </c>
      <c r="I452" s="8" t="str">
        <f t="shared" si="27"/>
        <v>2015</v>
      </c>
      <c r="J452" s="9" t="str">
        <f t="shared" si="28"/>
        <v>02</v>
      </c>
      <c r="K452" s="9" t="str">
        <f t="shared" si="29"/>
        <v>16</v>
      </c>
      <c r="L452" s="10">
        <v>42051</v>
      </c>
    </row>
    <row r="453" spans="2:12" ht="13" x14ac:dyDescent="0.15">
      <c r="B453" s="6">
        <v>3644410</v>
      </c>
      <c r="C453" s="6" t="s">
        <v>276</v>
      </c>
      <c r="D453" s="7">
        <v>0.7361226851851852</v>
      </c>
      <c r="E453" s="6" t="s">
        <v>23</v>
      </c>
      <c r="F453" s="6">
        <v>17</v>
      </c>
      <c r="G453" s="6">
        <v>11</v>
      </c>
      <c r="H453" s="6" t="s">
        <v>9</v>
      </c>
      <c r="I453" s="8" t="str">
        <f t="shared" si="27"/>
        <v>2019</v>
      </c>
      <c r="J453" s="9" t="str">
        <f t="shared" si="28"/>
        <v>06</v>
      </c>
      <c r="K453" s="9" t="str">
        <f t="shared" si="29"/>
        <v>26</v>
      </c>
      <c r="L453" s="10">
        <v>43642</v>
      </c>
    </row>
    <row r="454" spans="2:12" ht="13" x14ac:dyDescent="0.15">
      <c r="B454" s="6">
        <v>5897388</v>
      </c>
      <c r="C454" s="6" t="s">
        <v>237</v>
      </c>
      <c r="D454" s="7">
        <v>7.3888888888888893E-2</v>
      </c>
      <c r="E454" s="6" t="s">
        <v>20</v>
      </c>
      <c r="F454" s="6">
        <v>28</v>
      </c>
      <c r="G454" s="6">
        <v>47</v>
      </c>
      <c r="H454" s="6" t="s">
        <v>9</v>
      </c>
      <c r="I454" s="8" t="str">
        <f t="shared" si="27"/>
        <v>2016</v>
      </c>
      <c r="J454" s="9" t="str">
        <f t="shared" si="28"/>
        <v>01</v>
      </c>
      <c r="K454" s="9" t="str">
        <f t="shared" si="29"/>
        <v>15</v>
      </c>
      <c r="L454" s="10">
        <v>42384</v>
      </c>
    </row>
    <row r="455" spans="2:12" ht="13" x14ac:dyDescent="0.15">
      <c r="B455" s="6">
        <v>4584979</v>
      </c>
      <c r="C455" s="6" t="s">
        <v>135</v>
      </c>
      <c r="D455" s="7">
        <v>0.55064814814814811</v>
      </c>
      <c r="E455" s="6" t="s">
        <v>98</v>
      </c>
      <c r="F455" s="6">
        <v>0</v>
      </c>
      <c r="G455" s="6">
        <v>0</v>
      </c>
      <c r="H455" s="6" t="s">
        <v>9</v>
      </c>
      <c r="I455" s="8" t="str">
        <f t="shared" si="27"/>
        <v>2019</v>
      </c>
      <c r="J455" s="9" t="str">
        <f t="shared" si="28"/>
        <v>03</v>
      </c>
      <c r="K455" s="9" t="str">
        <f t="shared" si="29"/>
        <v>15</v>
      </c>
      <c r="L455" s="10">
        <v>43539</v>
      </c>
    </row>
    <row r="456" spans="2:12" ht="13" x14ac:dyDescent="0.15">
      <c r="B456" s="6">
        <v>5816800</v>
      </c>
      <c r="C456" s="6" t="s">
        <v>130</v>
      </c>
      <c r="D456" s="7">
        <v>0.90148148148148144</v>
      </c>
      <c r="E456" s="6" t="s">
        <v>63</v>
      </c>
      <c r="F456" s="6">
        <v>4</v>
      </c>
      <c r="G456" s="6">
        <v>4</v>
      </c>
      <c r="H456" s="6" t="s">
        <v>9</v>
      </c>
      <c r="I456" s="8" t="str">
        <f t="shared" si="27"/>
        <v>2019</v>
      </c>
      <c r="J456" s="9" t="str">
        <f t="shared" si="28"/>
        <v>08</v>
      </c>
      <c r="K456" s="9" t="str">
        <f t="shared" si="29"/>
        <v>26</v>
      </c>
      <c r="L456" s="10">
        <v>43703</v>
      </c>
    </row>
    <row r="457" spans="2:12" ht="13" x14ac:dyDescent="0.15">
      <c r="B457" s="6">
        <v>5614631</v>
      </c>
      <c r="C457" s="6" t="s">
        <v>277</v>
      </c>
      <c r="D457" s="7">
        <v>0.53055555555555556</v>
      </c>
      <c r="E457" s="6" t="s">
        <v>39</v>
      </c>
      <c r="F457" s="6">
        <v>10</v>
      </c>
      <c r="G457" s="6">
        <v>76</v>
      </c>
      <c r="H457" s="6" t="s">
        <v>9</v>
      </c>
      <c r="I457" s="8" t="str">
        <f t="shared" si="27"/>
        <v>2015</v>
      </c>
      <c r="J457" s="9" t="str">
        <f t="shared" si="28"/>
        <v>04</v>
      </c>
      <c r="K457" s="9" t="str">
        <f t="shared" si="29"/>
        <v>25</v>
      </c>
      <c r="L457" s="10">
        <v>42119</v>
      </c>
    </row>
    <row r="458" spans="2:12" ht="13" x14ac:dyDescent="0.15">
      <c r="B458" s="6">
        <v>3986561</v>
      </c>
      <c r="C458" s="6" t="s">
        <v>278</v>
      </c>
      <c r="D458" s="7">
        <v>0.25590277777777776</v>
      </c>
      <c r="E458" s="6" t="s">
        <v>38</v>
      </c>
      <c r="F458" s="6">
        <v>0</v>
      </c>
      <c r="G458" s="6">
        <v>0</v>
      </c>
      <c r="H458" s="6" t="s">
        <v>9</v>
      </c>
      <c r="I458" s="8" t="str">
        <f t="shared" si="27"/>
        <v>2016</v>
      </c>
      <c r="J458" s="9" t="str">
        <f t="shared" si="28"/>
        <v>02</v>
      </c>
      <c r="K458" s="9" t="str">
        <f t="shared" si="29"/>
        <v>25</v>
      </c>
      <c r="L458" s="10">
        <v>42425</v>
      </c>
    </row>
    <row r="459" spans="2:12" ht="13" x14ac:dyDescent="0.15">
      <c r="B459" s="6">
        <v>4171685</v>
      </c>
      <c r="C459" s="11">
        <v>42530</v>
      </c>
      <c r="D459" s="7">
        <v>0.96407407407407408</v>
      </c>
      <c r="E459" s="6" t="s">
        <v>64</v>
      </c>
      <c r="F459" s="6">
        <v>18</v>
      </c>
      <c r="G459" s="6">
        <v>51</v>
      </c>
      <c r="H459" s="6" t="s">
        <v>9</v>
      </c>
      <c r="I459" s="8" t="str">
        <f t="shared" si="27"/>
        <v>2530</v>
      </c>
      <c r="J459" s="9" t="str">
        <f t="shared" si="28"/>
        <v>30</v>
      </c>
      <c r="K459" s="9" t="str">
        <f t="shared" si="29"/>
        <v>42</v>
      </c>
      <c r="L459" s="10">
        <v>42530</v>
      </c>
    </row>
    <row r="460" spans="2:12" ht="13" x14ac:dyDescent="0.15">
      <c r="B460" s="6">
        <v>5641477</v>
      </c>
      <c r="C460" s="6" t="s">
        <v>279</v>
      </c>
      <c r="D460" s="7">
        <v>4.0578703703703707E-2</v>
      </c>
      <c r="E460" s="6" t="s">
        <v>63</v>
      </c>
      <c r="F460" s="6">
        <v>0</v>
      </c>
      <c r="G460" s="6">
        <v>0</v>
      </c>
      <c r="H460" s="6" t="s">
        <v>9</v>
      </c>
      <c r="I460" s="8" t="str">
        <f t="shared" si="27"/>
        <v>2015</v>
      </c>
      <c r="J460" s="9" t="str">
        <f t="shared" si="28"/>
        <v>04</v>
      </c>
      <c r="K460" s="9" t="str">
        <f t="shared" si="29"/>
        <v>16</v>
      </c>
      <c r="L460" s="10">
        <v>42110</v>
      </c>
    </row>
    <row r="461" spans="2:12" ht="13" x14ac:dyDescent="0.15">
      <c r="B461" s="6">
        <v>3915353</v>
      </c>
      <c r="C461" s="11">
        <v>43222</v>
      </c>
      <c r="D461" s="7">
        <v>0.98878472222222225</v>
      </c>
      <c r="E461" s="6" t="s">
        <v>39</v>
      </c>
      <c r="F461" s="6">
        <v>13</v>
      </c>
      <c r="G461" s="6">
        <v>19</v>
      </c>
      <c r="H461" s="6" t="s">
        <v>9</v>
      </c>
      <c r="I461" s="8" t="str">
        <f t="shared" si="27"/>
        <v>3222</v>
      </c>
      <c r="J461" s="9" t="str">
        <f t="shared" si="28"/>
        <v>22</v>
      </c>
      <c r="K461" s="9" t="str">
        <f t="shared" si="29"/>
        <v>43</v>
      </c>
      <c r="L461" s="10">
        <v>43222</v>
      </c>
    </row>
    <row r="462" spans="2:12" ht="13" x14ac:dyDescent="0.15">
      <c r="B462" s="6">
        <v>4208309</v>
      </c>
      <c r="C462" s="6" t="s">
        <v>268</v>
      </c>
      <c r="D462" s="7">
        <v>0.16991898148148149</v>
      </c>
      <c r="E462" s="6" t="s">
        <v>25</v>
      </c>
      <c r="F462" s="6">
        <v>13</v>
      </c>
      <c r="G462" s="6">
        <v>76</v>
      </c>
      <c r="H462" s="6" t="s">
        <v>9</v>
      </c>
      <c r="I462" s="8" t="str">
        <f t="shared" si="27"/>
        <v>2014</v>
      </c>
      <c r="J462" s="9" t="str">
        <f t="shared" si="28"/>
        <v>11</v>
      </c>
      <c r="K462" s="9" t="str">
        <f t="shared" si="29"/>
        <v>20</v>
      </c>
      <c r="L462" s="10">
        <v>41963</v>
      </c>
    </row>
    <row r="463" spans="2:12" ht="13" x14ac:dyDescent="0.15">
      <c r="B463" s="6">
        <v>3651120</v>
      </c>
      <c r="C463" s="6" t="s">
        <v>280</v>
      </c>
      <c r="D463" s="7">
        <v>0.49849537037037039</v>
      </c>
      <c r="E463" s="6" t="s">
        <v>38</v>
      </c>
      <c r="F463" s="6">
        <v>23</v>
      </c>
      <c r="G463" s="6">
        <v>102</v>
      </c>
      <c r="H463" s="6" t="s">
        <v>15</v>
      </c>
      <c r="I463" s="8" t="str">
        <f t="shared" si="27"/>
        <v>2014</v>
      </c>
      <c r="J463" s="9" t="str">
        <f t="shared" si="28"/>
        <v>12</v>
      </c>
      <c r="K463" s="9" t="str">
        <f t="shared" si="29"/>
        <v>29</v>
      </c>
      <c r="L463" s="10">
        <v>42002</v>
      </c>
    </row>
    <row r="464" spans="2:12" ht="13" x14ac:dyDescent="0.15">
      <c r="B464" s="6">
        <v>3857707</v>
      </c>
      <c r="C464" s="6" t="s">
        <v>281</v>
      </c>
      <c r="D464" s="7">
        <v>0.12890046296296295</v>
      </c>
      <c r="E464" s="6" t="s">
        <v>19</v>
      </c>
      <c r="F464" s="6">
        <v>6</v>
      </c>
      <c r="G464" s="6">
        <v>23</v>
      </c>
      <c r="H464" s="6" t="s">
        <v>9</v>
      </c>
      <c r="I464" s="8" t="str">
        <f t="shared" ref="I464:I506" si="30">RIGHT(C464,4)</f>
        <v>2015</v>
      </c>
      <c r="J464" s="9" t="str">
        <f t="shared" ref="J464:J506" si="31">MID(C464,4,2)</f>
        <v>09</v>
      </c>
      <c r="K464" s="9" t="str">
        <f t="shared" ref="K464:K506" si="32">LEFT(C464,2)</f>
        <v>23</v>
      </c>
      <c r="L464" s="10">
        <v>42270</v>
      </c>
    </row>
    <row r="465" spans="2:12" ht="13" x14ac:dyDescent="0.15">
      <c r="B465" s="6">
        <v>5251678</v>
      </c>
      <c r="C465" s="11">
        <v>42554</v>
      </c>
      <c r="D465" s="7">
        <v>0.30042824074074076</v>
      </c>
      <c r="E465" s="6" t="s">
        <v>66</v>
      </c>
      <c r="F465" s="6">
        <v>30</v>
      </c>
      <c r="G465" s="6">
        <v>51</v>
      </c>
      <c r="H465" s="6" t="s">
        <v>9</v>
      </c>
      <c r="I465" s="8" t="str">
        <f t="shared" si="30"/>
        <v>2554</v>
      </c>
      <c r="J465" s="9" t="str">
        <f t="shared" si="31"/>
        <v>54</v>
      </c>
      <c r="K465" s="9" t="str">
        <f t="shared" si="32"/>
        <v>42</v>
      </c>
      <c r="L465" s="10">
        <v>42554</v>
      </c>
    </row>
    <row r="466" spans="2:12" ht="13" x14ac:dyDescent="0.15">
      <c r="B466" s="6">
        <v>4086983</v>
      </c>
      <c r="C466" s="6" t="s">
        <v>197</v>
      </c>
      <c r="D466" s="7">
        <v>0.82116898148148143</v>
      </c>
      <c r="E466" s="6" t="s">
        <v>95</v>
      </c>
      <c r="F466" s="6">
        <v>13</v>
      </c>
      <c r="G466" s="6">
        <v>24</v>
      </c>
      <c r="H466" s="6" t="s">
        <v>9</v>
      </c>
      <c r="I466" s="8" t="str">
        <f t="shared" si="30"/>
        <v>2018</v>
      </c>
      <c r="J466" s="9" t="str">
        <f t="shared" si="31"/>
        <v>08</v>
      </c>
      <c r="K466" s="9" t="str">
        <f t="shared" si="32"/>
        <v>20</v>
      </c>
      <c r="L466" s="10">
        <v>43332</v>
      </c>
    </row>
    <row r="467" spans="2:12" ht="13" x14ac:dyDescent="0.15">
      <c r="B467" s="6">
        <v>4962793</v>
      </c>
      <c r="C467" s="11">
        <v>43254</v>
      </c>
      <c r="D467" s="7">
        <v>0.22158564814814816</v>
      </c>
      <c r="E467" s="6" t="s">
        <v>98</v>
      </c>
      <c r="F467" s="6">
        <v>22</v>
      </c>
      <c r="G467" s="6">
        <v>41</v>
      </c>
      <c r="H467" s="6" t="s">
        <v>9</v>
      </c>
      <c r="I467" s="8" t="str">
        <f t="shared" si="30"/>
        <v>3254</v>
      </c>
      <c r="J467" s="9" t="str">
        <f t="shared" si="31"/>
        <v>54</v>
      </c>
      <c r="K467" s="9" t="str">
        <f t="shared" si="32"/>
        <v>43</v>
      </c>
      <c r="L467" s="10">
        <v>43254</v>
      </c>
    </row>
    <row r="468" spans="2:12" ht="13" x14ac:dyDescent="0.15">
      <c r="B468" s="6">
        <v>4585396</v>
      </c>
      <c r="C468" s="6" t="s">
        <v>282</v>
      </c>
      <c r="D468" s="7">
        <v>0.51349537037037041</v>
      </c>
      <c r="E468" s="6" t="s">
        <v>20</v>
      </c>
      <c r="F468" s="6">
        <v>19</v>
      </c>
      <c r="G468" s="6">
        <v>49</v>
      </c>
      <c r="H468" s="6" t="s">
        <v>9</v>
      </c>
      <c r="I468" s="8" t="str">
        <f t="shared" si="30"/>
        <v>2015</v>
      </c>
      <c r="J468" s="9" t="str">
        <f t="shared" si="31"/>
        <v>11</v>
      </c>
      <c r="K468" s="9" t="str">
        <f t="shared" si="32"/>
        <v>25</v>
      </c>
      <c r="L468" s="10">
        <v>42333</v>
      </c>
    </row>
    <row r="469" spans="2:12" ht="13" x14ac:dyDescent="0.15">
      <c r="B469" s="6">
        <v>5240363</v>
      </c>
      <c r="C469" s="11">
        <v>42897</v>
      </c>
      <c r="D469" s="7">
        <v>0.69645833333333329</v>
      </c>
      <c r="E469" s="6" t="s">
        <v>21</v>
      </c>
      <c r="F469" s="6">
        <v>15</v>
      </c>
      <c r="G469" s="6">
        <v>46</v>
      </c>
      <c r="H469" s="6" t="s">
        <v>9</v>
      </c>
      <c r="I469" s="8" t="str">
        <f t="shared" si="30"/>
        <v>2897</v>
      </c>
      <c r="J469" s="9" t="str">
        <f t="shared" si="31"/>
        <v>97</v>
      </c>
      <c r="K469" s="9" t="str">
        <f t="shared" si="32"/>
        <v>42</v>
      </c>
      <c r="L469" s="10">
        <v>42897</v>
      </c>
    </row>
    <row r="470" spans="2:12" ht="13" x14ac:dyDescent="0.15">
      <c r="B470" s="6">
        <v>5591203</v>
      </c>
      <c r="C470" s="6" t="s">
        <v>236</v>
      </c>
      <c r="D470" s="7">
        <v>0.36505787037037035</v>
      </c>
      <c r="E470" s="6" t="s">
        <v>39</v>
      </c>
      <c r="F470" s="6">
        <v>19</v>
      </c>
      <c r="G470" s="6">
        <v>121</v>
      </c>
      <c r="H470" s="6" t="s">
        <v>15</v>
      </c>
      <c r="I470" s="8" t="str">
        <f t="shared" si="30"/>
        <v>2017</v>
      </c>
      <c r="J470" s="9" t="str">
        <f t="shared" si="31"/>
        <v>12</v>
      </c>
      <c r="K470" s="9" t="str">
        <f t="shared" si="32"/>
        <v>14</v>
      </c>
      <c r="L470" s="10">
        <v>43083</v>
      </c>
    </row>
    <row r="471" spans="2:12" ht="13" x14ac:dyDescent="0.15">
      <c r="B471" s="6">
        <v>5288244</v>
      </c>
      <c r="C471" s="6" t="s">
        <v>283</v>
      </c>
      <c r="D471" s="7">
        <v>4.1053240740740737E-2</v>
      </c>
      <c r="E471" s="6" t="s">
        <v>28</v>
      </c>
      <c r="F471" s="6">
        <v>9</v>
      </c>
      <c r="G471" s="6">
        <v>38</v>
      </c>
      <c r="H471" s="6" t="s">
        <v>9</v>
      </c>
      <c r="I471" s="8" t="str">
        <f t="shared" si="30"/>
        <v>2017</v>
      </c>
      <c r="J471" s="9" t="str">
        <f t="shared" si="31"/>
        <v>09</v>
      </c>
      <c r="K471" s="9" t="str">
        <f t="shared" si="32"/>
        <v>23</v>
      </c>
      <c r="L471" s="10">
        <v>43001</v>
      </c>
    </row>
    <row r="472" spans="2:12" ht="13" x14ac:dyDescent="0.15">
      <c r="B472" s="6">
        <v>4237830</v>
      </c>
      <c r="C472" s="6" t="s">
        <v>284</v>
      </c>
      <c r="D472" s="7">
        <v>0.88900462962962967</v>
      </c>
      <c r="E472" s="6" t="s">
        <v>41</v>
      </c>
      <c r="F472" s="6">
        <v>4</v>
      </c>
      <c r="G472" s="6">
        <v>7</v>
      </c>
      <c r="H472" s="6" t="s">
        <v>9</v>
      </c>
      <c r="I472" s="8" t="str">
        <f t="shared" si="30"/>
        <v>2014</v>
      </c>
      <c r="J472" s="9" t="str">
        <f t="shared" si="31"/>
        <v>12</v>
      </c>
      <c r="K472" s="9" t="str">
        <f t="shared" si="32"/>
        <v>14</v>
      </c>
      <c r="L472" s="10">
        <v>41987</v>
      </c>
    </row>
    <row r="473" spans="2:12" ht="13" x14ac:dyDescent="0.15">
      <c r="B473" s="6">
        <v>4286654</v>
      </c>
      <c r="C473" s="11">
        <v>43525</v>
      </c>
      <c r="D473" s="7">
        <v>0.57387731481481485</v>
      </c>
      <c r="E473" s="6" t="s">
        <v>43</v>
      </c>
      <c r="F473" s="6">
        <v>24</v>
      </c>
      <c r="G473" s="6">
        <v>12</v>
      </c>
      <c r="H473" s="6" t="s">
        <v>9</v>
      </c>
      <c r="I473" s="8" t="str">
        <f t="shared" si="30"/>
        <v>3525</v>
      </c>
      <c r="J473" s="9" t="str">
        <f t="shared" si="31"/>
        <v>25</v>
      </c>
      <c r="K473" s="9" t="str">
        <f t="shared" si="32"/>
        <v>43</v>
      </c>
      <c r="L473" s="10">
        <v>43525</v>
      </c>
    </row>
    <row r="474" spans="2:12" ht="13" x14ac:dyDescent="0.15">
      <c r="B474" s="6">
        <v>4183887</v>
      </c>
      <c r="C474" s="6" t="s">
        <v>285</v>
      </c>
      <c r="D474" s="7">
        <v>0.30858796296296298</v>
      </c>
      <c r="E474" s="6" t="s">
        <v>21</v>
      </c>
      <c r="F474" s="6">
        <v>3</v>
      </c>
      <c r="G474" s="6">
        <v>3</v>
      </c>
      <c r="H474" s="6" t="s">
        <v>9</v>
      </c>
      <c r="I474" s="8" t="str">
        <f t="shared" si="30"/>
        <v>2017</v>
      </c>
      <c r="J474" s="9" t="str">
        <f t="shared" si="31"/>
        <v>04</v>
      </c>
      <c r="K474" s="9" t="str">
        <f t="shared" si="32"/>
        <v>17</v>
      </c>
      <c r="L474" s="10">
        <v>42842</v>
      </c>
    </row>
    <row r="475" spans="2:12" ht="13" x14ac:dyDescent="0.15">
      <c r="B475" s="6">
        <v>5182597</v>
      </c>
      <c r="C475" s="11">
        <v>43198</v>
      </c>
      <c r="D475" s="7">
        <v>0.56324074074074071</v>
      </c>
      <c r="E475" s="6" t="s">
        <v>20</v>
      </c>
      <c r="F475" s="6">
        <v>26</v>
      </c>
      <c r="G475" s="6">
        <v>53</v>
      </c>
      <c r="H475" s="6" t="s">
        <v>9</v>
      </c>
      <c r="I475" s="8" t="str">
        <f t="shared" si="30"/>
        <v>3198</v>
      </c>
      <c r="J475" s="9" t="str">
        <f t="shared" si="31"/>
        <v>98</v>
      </c>
      <c r="K475" s="9" t="str">
        <f t="shared" si="32"/>
        <v>43</v>
      </c>
      <c r="L475" s="10">
        <v>43198</v>
      </c>
    </row>
    <row r="476" spans="2:12" ht="13" x14ac:dyDescent="0.15">
      <c r="B476" s="6">
        <v>3416323</v>
      </c>
      <c r="C476" s="11">
        <v>42220</v>
      </c>
      <c r="D476" s="7">
        <v>0.76390046296296299</v>
      </c>
      <c r="E476" s="6" t="s">
        <v>8</v>
      </c>
      <c r="F476" s="6">
        <v>30</v>
      </c>
      <c r="G476" s="6">
        <v>181</v>
      </c>
      <c r="H476" s="6" t="s">
        <v>9</v>
      </c>
      <c r="I476" s="8" t="str">
        <f t="shared" si="30"/>
        <v>2220</v>
      </c>
      <c r="J476" s="9" t="str">
        <f t="shared" si="31"/>
        <v>20</v>
      </c>
      <c r="K476" s="9" t="str">
        <f t="shared" si="32"/>
        <v>42</v>
      </c>
      <c r="L476" s="10">
        <v>42220</v>
      </c>
    </row>
    <row r="477" spans="2:12" ht="13" x14ac:dyDescent="0.15">
      <c r="B477" s="6">
        <v>5605864</v>
      </c>
      <c r="C477" s="6" t="s">
        <v>138</v>
      </c>
      <c r="D477" s="7">
        <v>0.83778935185185188</v>
      </c>
      <c r="E477" s="6" t="s">
        <v>17</v>
      </c>
      <c r="F477" s="6">
        <v>13</v>
      </c>
      <c r="G477" s="6">
        <v>23</v>
      </c>
      <c r="H477" s="6" t="s">
        <v>15</v>
      </c>
      <c r="I477" s="8" t="str">
        <f t="shared" si="30"/>
        <v>2017</v>
      </c>
      <c r="J477" s="9" t="str">
        <f t="shared" si="31"/>
        <v>06</v>
      </c>
      <c r="K477" s="9" t="str">
        <f t="shared" si="32"/>
        <v>15</v>
      </c>
      <c r="L477" s="10">
        <v>42901</v>
      </c>
    </row>
    <row r="478" spans="2:12" ht="13" x14ac:dyDescent="0.15">
      <c r="B478" s="6">
        <v>3655486</v>
      </c>
      <c r="C478" s="6" t="s">
        <v>286</v>
      </c>
      <c r="D478" s="7">
        <v>0.32077546296296294</v>
      </c>
      <c r="E478" s="6" t="s">
        <v>14</v>
      </c>
      <c r="F478" s="6">
        <v>28</v>
      </c>
      <c r="G478" s="6">
        <v>8</v>
      </c>
      <c r="H478" s="6" t="s">
        <v>9</v>
      </c>
      <c r="I478" s="8" t="str">
        <f t="shared" si="30"/>
        <v>2019</v>
      </c>
      <c r="J478" s="9" t="str">
        <f t="shared" si="31"/>
        <v>01</v>
      </c>
      <c r="K478" s="9" t="str">
        <f t="shared" si="32"/>
        <v>24</v>
      </c>
      <c r="L478" s="10">
        <v>43489</v>
      </c>
    </row>
    <row r="479" spans="2:12" ht="13" x14ac:dyDescent="0.15">
      <c r="B479" s="6">
        <v>4960230</v>
      </c>
      <c r="C479" s="11">
        <v>41680</v>
      </c>
      <c r="D479" s="7">
        <v>0.58680555555555558</v>
      </c>
      <c r="E479" s="6" t="s">
        <v>17</v>
      </c>
      <c r="F479" s="6">
        <v>5</v>
      </c>
      <c r="G479" s="6">
        <v>10</v>
      </c>
      <c r="H479" s="6" t="s">
        <v>9</v>
      </c>
      <c r="I479" s="8" t="str">
        <f t="shared" si="30"/>
        <v>1680</v>
      </c>
      <c r="J479" s="9" t="str">
        <f t="shared" si="31"/>
        <v>80</v>
      </c>
      <c r="K479" s="9" t="str">
        <f t="shared" si="32"/>
        <v>41</v>
      </c>
      <c r="L479" s="10">
        <v>41680</v>
      </c>
    </row>
    <row r="480" spans="2:12" ht="13" x14ac:dyDescent="0.15">
      <c r="B480" s="6">
        <v>3031767</v>
      </c>
      <c r="C480" s="6" t="s">
        <v>264</v>
      </c>
      <c r="D480" s="7">
        <v>0.61540509259259257</v>
      </c>
      <c r="E480" s="6" t="s">
        <v>20</v>
      </c>
      <c r="F480" s="6">
        <v>27</v>
      </c>
      <c r="G480" s="6">
        <v>18</v>
      </c>
      <c r="H480" s="6" t="s">
        <v>9</v>
      </c>
      <c r="I480" s="8" t="str">
        <f t="shared" si="30"/>
        <v>2018</v>
      </c>
      <c r="J480" s="9" t="str">
        <f t="shared" si="31"/>
        <v>08</v>
      </c>
      <c r="K480" s="9" t="str">
        <f t="shared" si="32"/>
        <v>16</v>
      </c>
      <c r="L480" s="10">
        <v>43328</v>
      </c>
    </row>
    <row r="481" spans="2:12" ht="13" x14ac:dyDescent="0.15">
      <c r="B481" s="6">
        <v>4987099</v>
      </c>
      <c r="C481" s="6" t="s">
        <v>287</v>
      </c>
      <c r="D481" s="7">
        <v>0.82377314814814817</v>
      </c>
      <c r="E481" s="6" t="s">
        <v>36</v>
      </c>
      <c r="F481" s="6">
        <v>2</v>
      </c>
      <c r="G481" s="6">
        <v>3</v>
      </c>
      <c r="H481" s="6" t="s">
        <v>9</v>
      </c>
      <c r="I481" s="8" t="str">
        <f t="shared" si="30"/>
        <v>2015</v>
      </c>
      <c r="J481" s="9" t="str">
        <f t="shared" si="31"/>
        <v>02</v>
      </c>
      <c r="K481" s="9" t="str">
        <f t="shared" si="32"/>
        <v>19</v>
      </c>
      <c r="L481" s="10">
        <v>42054</v>
      </c>
    </row>
    <row r="482" spans="2:12" ht="13" x14ac:dyDescent="0.15">
      <c r="B482" s="6">
        <v>4762374</v>
      </c>
      <c r="C482" s="11">
        <v>42220</v>
      </c>
      <c r="D482" s="7">
        <v>0.4382638888888889</v>
      </c>
      <c r="E482" s="6" t="s">
        <v>10</v>
      </c>
      <c r="F482" s="6">
        <v>24</v>
      </c>
      <c r="G482" s="6">
        <v>65</v>
      </c>
      <c r="H482" s="6" t="s">
        <v>9</v>
      </c>
      <c r="I482" s="8" t="str">
        <f t="shared" si="30"/>
        <v>2220</v>
      </c>
      <c r="J482" s="9" t="str">
        <f t="shared" si="31"/>
        <v>20</v>
      </c>
      <c r="K482" s="9" t="str">
        <f t="shared" si="32"/>
        <v>42</v>
      </c>
      <c r="L482" s="10">
        <v>42220</v>
      </c>
    </row>
    <row r="483" spans="2:12" ht="13" x14ac:dyDescent="0.15">
      <c r="B483" s="6">
        <v>4810361</v>
      </c>
      <c r="C483" s="6" t="s">
        <v>288</v>
      </c>
      <c r="D483" s="7">
        <v>0.73047453703703702</v>
      </c>
      <c r="E483" s="6" t="s">
        <v>14</v>
      </c>
      <c r="F483" s="6">
        <v>7</v>
      </c>
      <c r="G483" s="6">
        <v>21</v>
      </c>
      <c r="H483" s="6" t="s">
        <v>9</v>
      </c>
      <c r="I483" s="8" t="str">
        <f t="shared" si="30"/>
        <v>2016</v>
      </c>
      <c r="J483" s="9" t="str">
        <f t="shared" si="31"/>
        <v>03</v>
      </c>
      <c r="K483" s="9" t="str">
        <f t="shared" si="32"/>
        <v>29</v>
      </c>
      <c r="L483" s="10">
        <v>42458</v>
      </c>
    </row>
    <row r="484" spans="2:12" ht="13" x14ac:dyDescent="0.15">
      <c r="B484" s="6">
        <v>4658944</v>
      </c>
      <c r="C484" s="6" t="s">
        <v>119</v>
      </c>
      <c r="D484" s="7">
        <v>0.21465277777777778</v>
      </c>
      <c r="E484" s="6" t="s">
        <v>27</v>
      </c>
      <c r="F484" s="6">
        <v>0</v>
      </c>
      <c r="G484" s="6">
        <v>0</v>
      </c>
      <c r="H484" s="6" t="s">
        <v>9</v>
      </c>
      <c r="I484" s="8" t="str">
        <f t="shared" si="30"/>
        <v>2016</v>
      </c>
      <c r="J484" s="9" t="str">
        <f t="shared" si="31"/>
        <v>04</v>
      </c>
      <c r="K484" s="9" t="str">
        <f t="shared" si="32"/>
        <v>15</v>
      </c>
      <c r="L484" s="10">
        <v>42475</v>
      </c>
    </row>
    <row r="485" spans="2:12" ht="13" x14ac:dyDescent="0.15">
      <c r="B485" s="6">
        <v>4833029</v>
      </c>
      <c r="C485" s="6" t="s">
        <v>289</v>
      </c>
      <c r="D485" s="7">
        <v>6.4629629629629634E-2</v>
      </c>
      <c r="E485" s="6" t="s">
        <v>12</v>
      </c>
      <c r="F485" s="6">
        <v>30</v>
      </c>
      <c r="G485" s="6">
        <v>7</v>
      </c>
      <c r="H485" s="6" t="s">
        <v>9</v>
      </c>
      <c r="I485" s="8" t="str">
        <f t="shared" si="30"/>
        <v>2019</v>
      </c>
      <c r="J485" s="9" t="str">
        <f t="shared" si="31"/>
        <v>03</v>
      </c>
      <c r="K485" s="9" t="str">
        <f t="shared" si="32"/>
        <v>19</v>
      </c>
      <c r="L485" s="10">
        <v>43543</v>
      </c>
    </row>
    <row r="486" spans="2:12" ht="13" x14ac:dyDescent="0.15">
      <c r="B486" s="6">
        <v>3527282</v>
      </c>
      <c r="C486" s="11">
        <v>43469</v>
      </c>
      <c r="D486" s="7">
        <v>0.30686342592592591</v>
      </c>
      <c r="E486" s="6" t="s">
        <v>76</v>
      </c>
      <c r="F486" s="6">
        <v>26</v>
      </c>
      <c r="G486" s="6">
        <v>8</v>
      </c>
      <c r="H486" s="6" t="s">
        <v>9</v>
      </c>
      <c r="I486" s="8" t="str">
        <f t="shared" si="30"/>
        <v>3469</v>
      </c>
      <c r="J486" s="9" t="str">
        <f t="shared" si="31"/>
        <v>69</v>
      </c>
      <c r="K486" s="9" t="str">
        <f t="shared" si="32"/>
        <v>43</v>
      </c>
      <c r="L486" s="10">
        <v>43469</v>
      </c>
    </row>
    <row r="487" spans="2:12" ht="13" x14ac:dyDescent="0.15">
      <c r="B487" s="6">
        <v>5289254</v>
      </c>
      <c r="C487" s="6" t="s">
        <v>290</v>
      </c>
      <c r="D487" s="7">
        <v>0.89982638888888888</v>
      </c>
      <c r="E487" s="6" t="s">
        <v>23</v>
      </c>
      <c r="F487" s="6">
        <v>13</v>
      </c>
      <c r="G487" s="6">
        <v>15</v>
      </c>
      <c r="H487" s="6" t="s">
        <v>9</v>
      </c>
      <c r="I487" s="8" t="str">
        <f t="shared" si="30"/>
        <v>2018</v>
      </c>
      <c r="J487" s="9" t="str">
        <f t="shared" si="31"/>
        <v>03</v>
      </c>
      <c r="K487" s="9" t="str">
        <f t="shared" si="32"/>
        <v>17</v>
      </c>
      <c r="L487" s="10">
        <v>43176</v>
      </c>
    </row>
    <row r="488" spans="2:12" ht="13" x14ac:dyDescent="0.15">
      <c r="B488" s="6">
        <v>3573740</v>
      </c>
      <c r="C488" s="11">
        <v>42316</v>
      </c>
      <c r="D488" s="7">
        <v>0.23789351851851853</v>
      </c>
      <c r="E488" s="6" t="s">
        <v>30</v>
      </c>
      <c r="F488" s="6">
        <v>4</v>
      </c>
      <c r="G488" s="6">
        <v>6</v>
      </c>
      <c r="H488" s="6" t="s">
        <v>9</v>
      </c>
      <c r="I488" s="8" t="str">
        <f t="shared" si="30"/>
        <v>2316</v>
      </c>
      <c r="J488" s="9" t="str">
        <f t="shared" si="31"/>
        <v>16</v>
      </c>
      <c r="K488" s="9" t="str">
        <f t="shared" si="32"/>
        <v>42</v>
      </c>
      <c r="L488" s="10">
        <v>42316</v>
      </c>
    </row>
    <row r="489" spans="2:12" ht="13" x14ac:dyDescent="0.15">
      <c r="B489" s="6">
        <v>4164883</v>
      </c>
      <c r="C489" s="6" t="s">
        <v>291</v>
      </c>
      <c r="D489" s="7">
        <v>9.2939814814814808E-2</v>
      </c>
      <c r="E489" s="6" t="s">
        <v>17</v>
      </c>
      <c r="F489" s="6">
        <v>4</v>
      </c>
      <c r="G489" s="6">
        <v>5</v>
      </c>
      <c r="H489" s="6" t="s">
        <v>9</v>
      </c>
      <c r="I489" s="8" t="str">
        <f t="shared" si="30"/>
        <v>2017</v>
      </c>
      <c r="J489" s="9" t="str">
        <f t="shared" si="31"/>
        <v>12</v>
      </c>
      <c r="K489" s="9" t="str">
        <f t="shared" si="32"/>
        <v>13</v>
      </c>
      <c r="L489" s="10">
        <v>43082</v>
      </c>
    </row>
    <row r="490" spans="2:12" ht="13" x14ac:dyDescent="0.15">
      <c r="B490" s="6">
        <v>4862421</v>
      </c>
      <c r="C490" s="11">
        <v>41682</v>
      </c>
      <c r="D490" s="7">
        <v>0.31004629629629632</v>
      </c>
      <c r="E490" s="6" t="s">
        <v>12</v>
      </c>
      <c r="F490" s="6">
        <v>30</v>
      </c>
      <c r="G490" s="6">
        <v>31</v>
      </c>
      <c r="H490" s="6" t="s">
        <v>9</v>
      </c>
      <c r="I490" s="8" t="str">
        <f t="shared" si="30"/>
        <v>1682</v>
      </c>
      <c r="J490" s="9" t="str">
        <f t="shared" si="31"/>
        <v>82</v>
      </c>
      <c r="K490" s="9" t="str">
        <f t="shared" si="32"/>
        <v>41</v>
      </c>
      <c r="L490" s="10">
        <v>41682</v>
      </c>
    </row>
    <row r="491" spans="2:12" ht="13" x14ac:dyDescent="0.15">
      <c r="B491" s="6">
        <v>3725385</v>
      </c>
      <c r="C491" s="6" t="s">
        <v>251</v>
      </c>
      <c r="D491" s="7">
        <v>0.8928356481481482</v>
      </c>
      <c r="E491" s="6" t="s">
        <v>23</v>
      </c>
      <c r="F491" s="6">
        <v>32</v>
      </c>
      <c r="G491" s="6">
        <v>43</v>
      </c>
      <c r="H491" s="6" t="s">
        <v>9</v>
      </c>
      <c r="I491" s="8" t="str">
        <f t="shared" si="30"/>
        <v>2017</v>
      </c>
      <c r="J491" s="9" t="str">
        <f t="shared" si="31"/>
        <v>10</v>
      </c>
      <c r="K491" s="9" t="str">
        <f t="shared" si="32"/>
        <v>20</v>
      </c>
      <c r="L491" s="10">
        <v>43028</v>
      </c>
    </row>
    <row r="492" spans="2:12" ht="13" x14ac:dyDescent="0.15">
      <c r="B492" s="6">
        <v>3836537</v>
      </c>
      <c r="C492" s="6" t="s">
        <v>260</v>
      </c>
      <c r="D492" s="7">
        <v>4.3321759259259261E-2</v>
      </c>
      <c r="E492" s="6" t="s">
        <v>43</v>
      </c>
      <c r="F492" s="6">
        <v>4</v>
      </c>
      <c r="G492" s="6">
        <v>9</v>
      </c>
      <c r="H492" s="6" t="s">
        <v>9</v>
      </c>
      <c r="I492" s="8" t="str">
        <f t="shared" si="30"/>
        <v>2017</v>
      </c>
      <c r="J492" s="9" t="str">
        <f t="shared" si="31"/>
        <v>05</v>
      </c>
      <c r="K492" s="9" t="str">
        <f t="shared" si="32"/>
        <v>28</v>
      </c>
      <c r="L492" s="10">
        <v>42883</v>
      </c>
    </row>
    <row r="493" spans="2:12" ht="13" x14ac:dyDescent="0.15">
      <c r="B493" s="6">
        <v>4655869</v>
      </c>
      <c r="C493" s="11">
        <v>43198</v>
      </c>
      <c r="D493" s="7">
        <v>0.20534722222222221</v>
      </c>
      <c r="E493" s="6" t="s">
        <v>91</v>
      </c>
      <c r="F493" s="6">
        <v>26</v>
      </c>
      <c r="G493" s="6">
        <v>16</v>
      </c>
      <c r="H493" s="6" t="s">
        <v>9</v>
      </c>
      <c r="I493" s="8" t="str">
        <f t="shared" si="30"/>
        <v>3198</v>
      </c>
      <c r="J493" s="9" t="str">
        <f t="shared" si="31"/>
        <v>98</v>
      </c>
      <c r="K493" s="9" t="str">
        <f t="shared" si="32"/>
        <v>43</v>
      </c>
      <c r="L493" s="10">
        <v>43198</v>
      </c>
    </row>
    <row r="494" spans="2:12" ht="13" x14ac:dyDescent="0.15">
      <c r="B494" s="6">
        <v>4948329</v>
      </c>
      <c r="C494" s="11">
        <v>42502</v>
      </c>
      <c r="D494" s="7">
        <v>0.60622685185185188</v>
      </c>
      <c r="E494" s="6" t="s">
        <v>41</v>
      </c>
      <c r="F494" s="6">
        <v>27</v>
      </c>
      <c r="G494" s="6">
        <v>103</v>
      </c>
      <c r="H494" s="6" t="s">
        <v>15</v>
      </c>
      <c r="I494" s="8" t="str">
        <f t="shared" si="30"/>
        <v>2502</v>
      </c>
      <c r="J494" s="9" t="str">
        <f t="shared" si="31"/>
        <v>02</v>
      </c>
      <c r="K494" s="9" t="str">
        <f t="shared" si="32"/>
        <v>42</v>
      </c>
      <c r="L494" s="10">
        <v>42502</v>
      </c>
    </row>
    <row r="495" spans="2:12" ht="13" x14ac:dyDescent="0.15">
      <c r="B495" s="6">
        <v>4682319</v>
      </c>
      <c r="C495" s="6" t="s">
        <v>292</v>
      </c>
      <c r="D495" s="7">
        <v>0.7386342592592593</v>
      </c>
      <c r="E495" s="6" t="s">
        <v>72</v>
      </c>
      <c r="F495" s="6">
        <v>0</v>
      </c>
      <c r="G495" s="6">
        <v>0</v>
      </c>
      <c r="H495" s="6" t="s">
        <v>9</v>
      </c>
      <c r="I495" s="8" t="str">
        <f t="shared" si="30"/>
        <v>2019</v>
      </c>
      <c r="J495" s="9" t="str">
        <f t="shared" si="31"/>
        <v>02</v>
      </c>
      <c r="K495" s="9" t="str">
        <f t="shared" si="32"/>
        <v>16</v>
      </c>
      <c r="L495" s="10">
        <v>43512</v>
      </c>
    </row>
    <row r="496" spans="2:12" ht="13" x14ac:dyDescent="0.15">
      <c r="B496" s="6">
        <v>3166845</v>
      </c>
      <c r="C496" s="6" t="s">
        <v>293</v>
      </c>
      <c r="D496" s="7">
        <v>7.6979166666666668E-2</v>
      </c>
      <c r="E496" s="6" t="s">
        <v>39</v>
      </c>
      <c r="F496" s="6">
        <v>4</v>
      </c>
      <c r="G496" s="6">
        <v>6</v>
      </c>
      <c r="H496" s="6" t="s">
        <v>9</v>
      </c>
      <c r="I496" s="8" t="str">
        <f t="shared" si="30"/>
        <v>2017</v>
      </c>
      <c r="J496" s="9" t="str">
        <f t="shared" si="31"/>
        <v>01</v>
      </c>
      <c r="K496" s="9" t="str">
        <f t="shared" si="32"/>
        <v>20</v>
      </c>
      <c r="L496" s="10">
        <v>42755</v>
      </c>
    </row>
    <row r="497" spans="2:12" ht="13" x14ac:dyDescent="0.15">
      <c r="B497" s="6">
        <v>3348995</v>
      </c>
      <c r="C497" s="6" t="s">
        <v>294</v>
      </c>
      <c r="D497" s="7">
        <v>0.53446759259259258</v>
      </c>
      <c r="E497" s="6" t="s">
        <v>72</v>
      </c>
      <c r="F497" s="6">
        <v>3</v>
      </c>
      <c r="G497" s="6">
        <v>4</v>
      </c>
      <c r="H497" s="6" t="s">
        <v>9</v>
      </c>
      <c r="I497" s="8" t="str">
        <f t="shared" si="30"/>
        <v>2018</v>
      </c>
      <c r="J497" s="9" t="str">
        <f t="shared" si="31"/>
        <v>07</v>
      </c>
      <c r="K497" s="9" t="str">
        <f t="shared" si="32"/>
        <v>20</v>
      </c>
      <c r="L497" s="10">
        <v>43301</v>
      </c>
    </row>
    <row r="498" spans="2:12" ht="13" x14ac:dyDescent="0.15">
      <c r="B498" s="6">
        <v>4542761</v>
      </c>
      <c r="C498" s="11">
        <v>43776</v>
      </c>
      <c r="D498" s="7">
        <v>0.49048611111111112</v>
      </c>
      <c r="E498" s="6" t="s">
        <v>100</v>
      </c>
      <c r="F498" s="6">
        <v>7</v>
      </c>
      <c r="G498" s="6">
        <v>4</v>
      </c>
      <c r="H498" s="6" t="s">
        <v>9</v>
      </c>
      <c r="I498" s="8" t="str">
        <f t="shared" si="30"/>
        <v>3776</v>
      </c>
      <c r="J498" s="9" t="str">
        <f t="shared" si="31"/>
        <v>76</v>
      </c>
      <c r="K498" s="9" t="str">
        <f t="shared" si="32"/>
        <v>43</v>
      </c>
      <c r="L498" s="10">
        <v>43776</v>
      </c>
    </row>
    <row r="499" spans="2:12" ht="13" x14ac:dyDescent="0.15">
      <c r="B499" s="6">
        <v>3951182</v>
      </c>
      <c r="C499" s="6" t="s">
        <v>295</v>
      </c>
      <c r="D499" s="7">
        <v>9.3287037037037043E-2</v>
      </c>
      <c r="E499" s="6" t="s">
        <v>63</v>
      </c>
      <c r="F499" s="6">
        <v>17</v>
      </c>
      <c r="G499" s="6">
        <v>16</v>
      </c>
      <c r="H499" s="6" t="s">
        <v>9</v>
      </c>
      <c r="I499" s="8" t="str">
        <f t="shared" si="30"/>
        <v>2018</v>
      </c>
      <c r="J499" s="9" t="str">
        <f t="shared" si="31"/>
        <v>09</v>
      </c>
      <c r="K499" s="9" t="str">
        <f t="shared" si="32"/>
        <v>24</v>
      </c>
      <c r="L499" s="10">
        <v>43367</v>
      </c>
    </row>
    <row r="500" spans="2:12" ht="13" x14ac:dyDescent="0.15">
      <c r="B500" s="6">
        <v>3204863</v>
      </c>
      <c r="C500" s="11">
        <v>42951</v>
      </c>
      <c r="D500" s="7">
        <v>0.1103587962962963</v>
      </c>
      <c r="E500" s="6" t="s">
        <v>19</v>
      </c>
      <c r="F500" s="6">
        <v>7</v>
      </c>
      <c r="G500" s="6">
        <v>41</v>
      </c>
      <c r="H500" s="6" t="s">
        <v>9</v>
      </c>
      <c r="I500" s="8" t="str">
        <f t="shared" si="30"/>
        <v>2951</v>
      </c>
      <c r="J500" s="9" t="str">
        <f t="shared" si="31"/>
        <v>51</v>
      </c>
      <c r="K500" s="9" t="str">
        <f t="shared" si="32"/>
        <v>42</v>
      </c>
      <c r="L500" s="10">
        <v>42951</v>
      </c>
    </row>
    <row r="501" spans="2:12" ht="13" x14ac:dyDescent="0.15">
      <c r="B501" s="6">
        <v>3526794</v>
      </c>
      <c r="C501" s="11">
        <v>43196</v>
      </c>
      <c r="D501" s="7">
        <v>0.22121527777777777</v>
      </c>
      <c r="E501" s="6" t="s">
        <v>58</v>
      </c>
      <c r="F501" s="6">
        <v>21</v>
      </c>
      <c r="G501" s="6">
        <v>26</v>
      </c>
      <c r="H501" s="6" t="s">
        <v>9</v>
      </c>
      <c r="I501" s="8" t="str">
        <f t="shared" si="30"/>
        <v>3196</v>
      </c>
      <c r="J501" s="9" t="str">
        <f t="shared" si="31"/>
        <v>96</v>
      </c>
      <c r="K501" s="9" t="str">
        <f t="shared" si="32"/>
        <v>43</v>
      </c>
      <c r="L501" s="10">
        <v>43196</v>
      </c>
    </row>
    <row r="502" spans="2:12" ht="13" x14ac:dyDescent="0.15">
      <c r="B502" s="6">
        <v>4103851</v>
      </c>
      <c r="C502" s="6" t="s">
        <v>296</v>
      </c>
      <c r="D502" s="7">
        <v>0.85481481481481481</v>
      </c>
      <c r="E502" s="6" t="s">
        <v>45</v>
      </c>
      <c r="F502" s="6">
        <v>6</v>
      </c>
      <c r="G502" s="6">
        <v>17</v>
      </c>
      <c r="H502" s="6" t="s">
        <v>9</v>
      </c>
      <c r="I502" s="8" t="str">
        <f t="shared" si="30"/>
        <v>2017</v>
      </c>
      <c r="J502" s="9" t="str">
        <f t="shared" si="31"/>
        <v>06</v>
      </c>
      <c r="K502" s="9" t="str">
        <f t="shared" si="32"/>
        <v>24</v>
      </c>
      <c r="L502" s="10">
        <v>42910</v>
      </c>
    </row>
    <row r="503" spans="2:12" ht="13" x14ac:dyDescent="0.15">
      <c r="B503" s="6">
        <v>5590537</v>
      </c>
      <c r="C503" s="6" t="s">
        <v>297</v>
      </c>
      <c r="D503" s="7">
        <v>0.78245370370370371</v>
      </c>
      <c r="E503" s="6" t="s">
        <v>68</v>
      </c>
      <c r="F503" s="6">
        <v>16</v>
      </c>
      <c r="G503" s="6">
        <v>89</v>
      </c>
      <c r="H503" s="6" t="s">
        <v>15</v>
      </c>
      <c r="I503" s="8" t="str">
        <f t="shared" si="30"/>
        <v>2016</v>
      </c>
      <c r="J503" s="9" t="str">
        <f t="shared" si="31"/>
        <v>06</v>
      </c>
      <c r="K503" s="9" t="str">
        <f t="shared" si="32"/>
        <v>14</v>
      </c>
      <c r="L503" s="10">
        <v>42535</v>
      </c>
    </row>
    <row r="504" spans="2:12" ht="13" x14ac:dyDescent="0.15">
      <c r="B504" s="6">
        <v>5074972</v>
      </c>
      <c r="C504" s="6" t="s">
        <v>298</v>
      </c>
      <c r="D504" s="7">
        <v>0.35843750000000002</v>
      </c>
      <c r="E504" s="6" t="s">
        <v>19</v>
      </c>
      <c r="F504" s="6">
        <v>15</v>
      </c>
      <c r="G504" s="6">
        <v>145</v>
      </c>
      <c r="H504" s="6" t="s">
        <v>15</v>
      </c>
      <c r="I504" s="8" t="str">
        <f t="shared" si="30"/>
        <v>2017</v>
      </c>
      <c r="J504" s="9" t="str">
        <f t="shared" si="31"/>
        <v>07</v>
      </c>
      <c r="K504" s="9" t="str">
        <f t="shared" si="32"/>
        <v>27</v>
      </c>
      <c r="L504" s="10">
        <v>42943</v>
      </c>
    </row>
    <row r="505" spans="2:12" ht="13" x14ac:dyDescent="0.15">
      <c r="B505" s="6">
        <v>5230720</v>
      </c>
      <c r="C505" s="6" t="s">
        <v>270</v>
      </c>
      <c r="D505" s="7">
        <v>0.87428240740740737</v>
      </c>
      <c r="E505" s="6" t="s">
        <v>23</v>
      </c>
      <c r="F505" s="6">
        <v>21</v>
      </c>
      <c r="G505" s="6">
        <v>121</v>
      </c>
      <c r="H505" s="6" t="s">
        <v>9</v>
      </c>
      <c r="I505" s="8" t="str">
        <f t="shared" si="30"/>
        <v>2015</v>
      </c>
      <c r="J505" s="9" t="str">
        <f t="shared" si="31"/>
        <v>08</v>
      </c>
      <c r="K505" s="9" t="str">
        <f t="shared" si="32"/>
        <v>15</v>
      </c>
      <c r="L505" s="10">
        <v>42231</v>
      </c>
    </row>
    <row r="506" spans="2:12" ht="13" x14ac:dyDescent="0.15">
      <c r="B506" s="6">
        <v>5290507</v>
      </c>
      <c r="C506" s="6" t="s">
        <v>299</v>
      </c>
      <c r="D506" s="7">
        <v>0.15712962962962962</v>
      </c>
      <c r="E506" s="6" t="s">
        <v>72</v>
      </c>
      <c r="F506" s="6">
        <v>32</v>
      </c>
      <c r="G506" s="6">
        <v>24</v>
      </c>
      <c r="H506" s="6" t="s">
        <v>9</v>
      </c>
      <c r="I506" s="8" t="str">
        <f t="shared" si="30"/>
        <v>2018</v>
      </c>
      <c r="J506" s="9" t="str">
        <f t="shared" si="31"/>
        <v>12</v>
      </c>
      <c r="K506" s="9" t="str">
        <f t="shared" si="32"/>
        <v>23</v>
      </c>
      <c r="L506" s="10">
        <v>43457</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4F954D-385D-A241-AEF7-77E81584D64E}">
  <dimension ref="D6:I58"/>
  <sheetViews>
    <sheetView showGridLines="0" zoomScale="120" zoomScaleNormal="120" workbookViewId="0"/>
  </sheetViews>
  <sheetFormatPr baseColWidth="10" defaultRowHeight="15" x14ac:dyDescent="0.2"/>
  <cols>
    <col min="4" max="4" width="10.83203125" customWidth="1"/>
    <col min="5" max="6" width="15.33203125" bestFit="1" customWidth="1"/>
    <col min="7" max="7" width="16.5" bestFit="1" customWidth="1"/>
    <col min="8" max="8" width="17.5" bestFit="1" customWidth="1"/>
    <col min="9" max="9" width="14.5" bestFit="1" customWidth="1"/>
  </cols>
  <sheetData>
    <row r="6" spans="4:9" x14ac:dyDescent="0.2">
      <c r="D6" s="19" t="s">
        <v>2387</v>
      </c>
    </row>
    <row r="9" spans="4:9" x14ac:dyDescent="0.2">
      <c r="D9" s="102" t="s">
        <v>317</v>
      </c>
      <c r="E9" s="102" t="s">
        <v>301</v>
      </c>
      <c r="F9" s="102" t="s">
        <v>302</v>
      </c>
      <c r="G9" s="102" t="s">
        <v>303</v>
      </c>
      <c r="H9" s="102" t="s">
        <v>304</v>
      </c>
      <c r="I9" s="102" t="s">
        <v>305</v>
      </c>
    </row>
    <row r="10" spans="4:9" x14ac:dyDescent="0.2">
      <c r="D10" s="8">
        <v>43313</v>
      </c>
      <c r="E10" s="96">
        <v>1690289</v>
      </c>
      <c r="F10" s="96">
        <v>1870425</v>
      </c>
      <c r="G10" s="96">
        <v>568137</v>
      </c>
      <c r="H10" s="96">
        <v>620598</v>
      </c>
      <c r="I10" s="96">
        <v>733089</v>
      </c>
    </row>
    <row r="11" spans="4:9" x14ac:dyDescent="0.2">
      <c r="D11" s="8">
        <v>43344</v>
      </c>
      <c r="E11" s="96">
        <v>1686409</v>
      </c>
      <c r="F11" s="96">
        <v>1815043</v>
      </c>
      <c r="G11" s="96">
        <v>604929</v>
      </c>
      <c r="H11" s="96">
        <v>562681</v>
      </c>
      <c r="I11" s="96">
        <v>655397</v>
      </c>
    </row>
    <row r="12" spans="4:9" x14ac:dyDescent="0.2">
      <c r="D12" s="8">
        <v>43374</v>
      </c>
      <c r="E12" s="96">
        <v>1738821</v>
      </c>
      <c r="F12" s="96">
        <v>1850283</v>
      </c>
      <c r="G12" s="96">
        <v>722879</v>
      </c>
      <c r="H12" s="96">
        <v>512954</v>
      </c>
      <c r="I12" s="96">
        <v>661212</v>
      </c>
    </row>
    <row r="13" spans="4:9" x14ac:dyDescent="0.2">
      <c r="D13" s="8">
        <v>43405</v>
      </c>
      <c r="E13" s="96">
        <v>1643189</v>
      </c>
      <c r="F13" s="96">
        <v>1767919</v>
      </c>
      <c r="G13" s="96">
        <v>621823</v>
      </c>
      <c r="H13" s="96">
        <v>535880</v>
      </c>
      <c r="I13" s="96">
        <v>707884</v>
      </c>
    </row>
    <row r="14" spans="4:9" x14ac:dyDescent="0.2">
      <c r="D14" s="8">
        <v>43435</v>
      </c>
      <c r="E14" s="96">
        <v>1702686</v>
      </c>
      <c r="F14" s="96">
        <v>1899236</v>
      </c>
      <c r="G14" s="96">
        <v>640240</v>
      </c>
      <c r="H14" s="96">
        <v>682317</v>
      </c>
      <c r="I14" s="96">
        <v>739341</v>
      </c>
    </row>
    <row r="15" spans="4:9" x14ac:dyDescent="0.2">
      <c r="D15" s="8">
        <v>43466</v>
      </c>
      <c r="E15" s="96">
        <v>1689624</v>
      </c>
      <c r="F15" s="96">
        <v>1892037</v>
      </c>
      <c r="G15" s="96">
        <v>693319</v>
      </c>
      <c r="H15" s="96">
        <v>562237</v>
      </c>
      <c r="I15" s="96">
        <v>765062</v>
      </c>
    </row>
    <row r="16" spans="4:9" x14ac:dyDescent="0.2">
      <c r="D16" s="8">
        <v>43497</v>
      </c>
      <c r="E16" s="96">
        <v>1547261</v>
      </c>
      <c r="F16" s="96">
        <v>1677452</v>
      </c>
      <c r="G16" s="96">
        <v>581422</v>
      </c>
      <c r="H16" s="96">
        <v>574189</v>
      </c>
      <c r="I16" s="96">
        <v>532178</v>
      </c>
    </row>
    <row r="17" spans="4:9" x14ac:dyDescent="0.2">
      <c r="D17" s="8">
        <v>43525</v>
      </c>
      <c r="E17" s="96">
        <v>1716704</v>
      </c>
      <c r="F17" s="96">
        <v>1833724</v>
      </c>
      <c r="G17" s="96">
        <v>666493</v>
      </c>
      <c r="H17" s="96">
        <v>614275</v>
      </c>
      <c r="I17" s="96">
        <v>806056</v>
      </c>
    </row>
    <row r="18" spans="4:9" x14ac:dyDescent="0.2">
      <c r="D18" s="8">
        <v>43556</v>
      </c>
      <c r="E18" s="96">
        <v>1617295</v>
      </c>
      <c r="F18" s="96">
        <v>1755464</v>
      </c>
      <c r="G18" s="96">
        <v>608425</v>
      </c>
      <c r="H18" s="96">
        <v>493056</v>
      </c>
      <c r="I18" s="96">
        <v>687609</v>
      </c>
    </row>
    <row r="19" spans="4:9" x14ac:dyDescent="0.2">
      <c r="D19" s="8">
        <v>43586</v>
      </c>
      <c r="E19" s="96">
        <v>1672444</v>
      </c>
      <c r="F19" s="96">
        <v>1820847</v>
      </c>
      <c r="G19" s="96">
        <v>766628</v>
      </c>
      <c r="H19" s="96">
        <v>584869</v>
      </c>
      <c r="I19" s="96">
        <v>768288</v>
      </c>
    </row>
    <row r="20" spans="4:9" x14ac:dyDescent="0.2">
      <c r="D20" s="8">
        <v>43617</v>
      </c>
      <c r="E20" s="96">
        <v>1670007</v>
      </c>
      <c r="F20" s="96">
        <v>1788779</v>
      </c>
      <c r="G20" s="96">
        <v>558092</v>
      </c>
      <c r="H20" s="96">
        <v>578763</v>
      </c>
      <c r="I20" s="96">
        <v>701196</v>
      </c>
    </row>
    <row r="21" spans="4:9" x14ac:dyDescent="0.2">
      <c r="D21" s="8">
        <v>43647</v>
      </c>
      <c r="E21" s="96">
        <v>1706179</v>
      </c>
      <c r="F21" s="96">
        <v>1784239</v>
      </c>
      <c r="G21" s="96">
        <v>655755</v>
      </c>
      <c r="H21" s="96">
        <v>635057</v>
      </c>
      <c r="I21" s="96">
        <v>643338</v>
      </c>
    </row>
    <row r="22" spans="4:9" x14ac:dyDescent="0.2">
      <c r="D22" s="8">
        <v>43678</v>
      </c>
      <c r="E22" s="96">
        <v>1710779</v>
      </c>
      <c r="F22" s="96">
        <v>1870911</v>
      </c>
      <c r="G22" s="96">
        <v>680731</v>
      </c>
      <c r="H22" s="96">
        <v>582406</v>
      </c>
      <c r="I22" s="96">
        <v>661262</v>
      </c>
    </row>
    <row r="25" spans="4:9" x14ac:dyDescent="0.2">
      <c r="E25" s="103" t="s">
        <v>301</v>
      </c>
      <c r="F25" s="103" t="s">
        <v>302</v>
      </c>
      <c r="G25" s="103" t="s">
        <v>303</v>
      </c>
      <c r="H25" s="103" t="s">
        <v>304</v>
      </c>
      <c r="I25" s="103" t="s">
        <v>305</v>
      </c>
    </row>
    <row r="26" spans="4:9" x14ac:dyDescent="0.2">
      <c r="E26" s="116">
        <v>0.3095932831726857</v>
      </c>
      <c r="F26" s="116">
        <v>0.33565836606530425</v>
      </c>
      <c r="G26" s="104">
        <v>0.11889611247285461</v>
      </c>
      <c r="H26" s="104">
        <v>0.1071101593531851</v>
      </c>
      <c r="I26" s="104">
        <v>0.12874207893597034</v>
      </c>
    </row>
    <row r="27" spans="4:9" x14ac:dyDescent="0.2">
      <c r="E27" s="101"/>
      <c r="F27" s="101"/>
      <c r="G27" s="101"/>
      <c r="H27" s="101"/>
      <c r="I27" s="101"/>
    </row>
    <row r="31" spans="4:9" x14ac:dyDescent="0.2">
      <c r="D31" s="117" t="s">
        <v>2388</v>
      </c>
      <c r="E31" s="117" t="s">
        <v>2389</v>
      </c>
    </row>
    <row r="32" spans="4:9" x14ac:dyDescent="0.2">
      <c r="D32" s="96">
        <v>0</v>
      </c>
      <c r="E32" s="96">
        <v>1686409</v>
      </c>
    </row>
    <row r="33" spans="4:7" x14ac:dyDescent="0.2">
      <c r="D33" s="96">
        <v>1</v>
      </c>
      <c r="E33" s="96">
        <v>9972289</v>
      </c>
      <c r="G33" s="114" t="s">
        <v>2390</v>
      </c>
    </row>
    <row r="34" spans="4:7" x14ac:dyDescent="0.2">
      <c r="D34" s="96">
        <v>2</v>
      </c>
      <c r="E34" s="96">
        <v>10132989</v>
      </c>
      <c r="G34">
        <f>CORREL(D32:D58,E32:E58)</f>
        <v>-0.53440003250964263</v>
      </c>
    </row>
    <row r="35" spans="4:7" x14ac:dyDescent="0.2">
      <c r="D35" s="96">
        <v>3</v>
      </c>
      <c r="E35" s="96">
        <v>8992558</v>
      </c>
    </row>
    <row r="36" spans="4:7" x14ac:dyDescent="0.2">
      <c r="D36" s="96">
        <v>4</v>
      </c>
      <c r="E36" s="96">
        <v>9161015</v>
      </c>
    </row>
    <row r="37" spans="4:7" x14ac:dyDescent="0.2">
      <c r="D37" s="96">
        <v>5</v>
      </c>
      <c r="E37" s="96">
        <v>5472786</v>
      </c>
    </row>
    <row r="38" spans="4:7" x14ac:dyDescent="0.2">
      <c r="D38" s="96">
        <v>6</v>
      </c>
      <c r="E38" s="96">
        <v>1327808</v>
      </c>
    </row>
    <row r="39" spans="4:7" x14ac:dyDescent="0.2">
      <c r="D39" s="96">
        <v>7</v>
      </c>
      <c r="E39" s="96">
        <v>2501282</v>
      </c>
    </row>
    <row r="40" spans="4:7" x14ac:dyDescent="0.2">
      <c r="D40" s="96">
        <v>8</v>
      </c>
      <c r="E40" s="96">
        <v>1359812</v>
      </c>
    </row>
    <row r="41" spans="4:7" x14ac:dyDescent="0.2">
      <c r="D41" s="96">
        <v>9</v>
      </c>
      <c r="E41" s="96">
        <v>1203245</v>
      </c>
    </row>
    <row r="42" spans="4:7" x14ac:dyDescent="0.2">
      <c r="D42" s="96">
        <v>10</v>
      </c>
      <c r="E42" s="96">
        <v>1976726</v>
      </c>
    </row>
    <row r="43" spans="4:7" x14ac:dyDescent="0.2">
      <c r="D43" s="96">
        <v>11</v>
      </c>
      <c r="E43" s="96">
        <v>2309430</v>
      </c>
    </row>
    <row r="44" spans="4:7" x14ac:dyDescent="0.2">
      <c r="D44" s="96">
        <v>12</v>
      </c>
      <c r="E44" s="96">
        <v>1757952</v>
      </c>
    </row>
    <row r="45" spans="4:7" x14ac:dyDescent="0.2">
      <c r="D45" s="96">
        <v>13</v>
      </c>
      <c r="E45" s="96">
        <v>584869</v>
      </c>
    </row>
    <row r="46" spans="4:7" x14ac:dyDescent="0.2">
      <c r="D46" s="96">
        <v>14</v>
      </c>
      <c r="E46" s="96">
        <v>2304625</v>
      </c>
    </row>
    <row r="47" spans="4:7" x14ac:dyDescent="0.2">
      <c r="D47" s="96">
        <v>15</v>
      </c>
      <c r="E47" s="96">
        <v>582406</v>
      </c>
    </row>
    <row r="48" spans="4:7" x14ac:dyDescent="0.2">
      <c r="D48" s="96">
        <v>16</v>
      </c>
      <c r="E48" s="96">
        <v>1513940</v>
      </c>
    </row>
    <row r="49" spans="4:5" x14ac:dyDescent="0.2">
      <c r="D49" s="96">
        <v>20</v>
      </c>
      <c r="E49" s="96">
        <v>661262</v>
      </c>
    </row>
    <row r="50" spans="4:5" x14ac:dyDescent="0.2">
      <c r="D50" s="96">
        <v>27</v>
      </c>
      <c r="E50" s="96">
        <v>643338</v>
      </c>
    </row>
    <row r="51" spans="4:5" x14ac:dyDescent="0.2">
      <c r="D51" s="96">
        <v>30</v>
      </c>
      <c r="E51" s="96">
        <v>768288</v>
      </c>
    </row>
    <row r="52" spans="4:5" x14ac:dyDescent="0.2">
      <c r="D52" s="96">
        <v>39</v>
      </c>
      <c r="E52" s="96">
        <v>739341</v>
      </c>
    </row>
    <row r="53" spans="4:5" x14ac:dyDescent="0.2">
      <c r="D53" s="96">
        <v>43</v>
      </c>
      <c r="E53" s="96">
        <v>661212</v>
      </c>
    </row>
    <row r="54" spans="4:5" x14ac:dyDescent="0.2">
      <c r="D54" s="96">
        <v>45</v>
      </c>
      <c r="E54" s="96">
        <v>733089</v>
      </c>
    </row>
    <row r="55" spans="4:5" x14ac:dyDescent="0.2">
      <c r="D55" s="96">
        <v>49</v>
      </c>
      <c r="E55" s="96">
        <v>765062</v>
      </c>
    </row>
    <row r="56" spans="4:5" x14ac:dyDescent="0.2">
      <c r="D56" s="96">
        <v>53</v>
      </c>
      <c r="E56" s="96">
        <v>701196</v>
      </c>
    </row>
    <row r="57" spans="4:5" x14ac:dyDescent="0.2">
      <c r="D57" s="96">
        <v>54</v>
      </c>
      <c r="E57" s="96">
        <v>655397</v>
      </c>
    </row>
    <row r="58" spans="4:5" x14ac:dyDescent="0.2">
      <c r="D58" s="96">
        <v>59</v>
      </c>
      <c r="E58" s="96">
        <v>1219787</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2AEC15-91B2-B14D-9635-10EB687CCCB6}">
  <dimension ref="C4:J53"/>
  <sheetViews>
    <sheetView showGridLines="0" workbookViewId="0">
      <selection activeCell="F34" sqref="F34"/>
    </sheetView>
  </sheetViews>
  <sheetFormatPr baseColWidth="10" defaultRowHeight="19" x14ac:dyDescent="0.25"/>
  <cols>
    <col min="3" max="3" width="12" style="67" bestFit="1" customWidth="1"/>
    <col min="4" max="4" width="68" bestFit="1" customWidth="1"/>
  </cols>
  <sheetData>
    <row r="4" spans="3:10" ht="20" thickBot="1" x14ac:dyDescent="0.3"/>
    <row r="5" spans="3:10" ht="20" thickBot="1" x14ac:dyDescent="0.3">
      <c r="C5" s="124" t="s">
        <v>2391</v>
      </c>
      <c r="D5" s="118" t="s">
        <v>2392</v>
      </c>
      <c r="E5" s="119"/>
    </row>
    <row r="7" spans="3:10" x14ac:dyDescent="0.25">
      <c r="D7" s="120" t="s">
        <v>2348</v>
      </c>
      <c r="E7" s="120"/>
      <c r="F7" s="120"/>
      <c r="G7" s="120"/>
      <c r="H7" s="120"/>
      <c r="I7" s="120"/>
      <c r="J7" s="120"/>
    </row>
    <row r="9" spans="3:10" ht="20" thickBot="1" x14ac:dyDescent="0.3"/>
    <row r="10" spans="3:10" ht="20" thickBot="1" x14ac:dyDescent="0.3">
      <c r="C10" s="124" t="s">
        <v>2393</v>
      </c>
      <c r="D10" s="121" t="s">
        <v>2394</v>
      </c>
      <c r="E10" s="122"/>
      <c r="F10" s="122"/>
      <c r="G10" s="122"/>
      <c r="H10" s="119"/>
    </row>
    <row r="14" spans="3:10" x14ac:dyDescent="0.25">
      <c r="C14" s="125">
        <v>1</v>
      </c>
      <c r="D14" s="126" t="s">
        <v>2411</v>
      </c>
    </row>
    <row r="15" spans="3:10" x14ac:dyDescent="0.25">
      <c r="D15" s="66"/>
    </row>
    <row r="16" spans="3:10" x14ac:dyDescent="0.25">
      <c r="D16" s="66" t="s">
        <v>2395</v>
      </c>
    </row>
    <row r="17" spans="3:4" x14ac:dyDescent="0.25">
      <c r="D17" s="66"/>
    </row>
    <row r="18" spans="3:4" x14ac:dyDescent="0.25">
      <c r="C18" s="125">
        <v>2</v>
      </c>
      <c r="D18" s="126" t="s">
        <v>2412</v>
      </c>
    </row>
    <row r="19" spans="3:4" x14ac:dyDescent="0.25">
      <c r="D19" s="66"/>
    </row>
    <row r="20" spans="3:4" x14ac:dyDescent="0.25">
      <c r="D20" s="123" t="s">
        <v>2413</v>
      </c>
    </row>
    <row r="21" spans="3:4" x14ac:dyDescent="0.25">
      <c r="D21" s="66"/>
    </row>
    <row r="22" spans="3:4" x14ac:dyDescent="0.25">
      <c r="D22" s="66" t="s">
        <v>2396</v>
      </c>
    </row>
    <row r="23" spans="3:4" x14ac:dyDescent="0.25">
      <c r="D23" s="66" t="s">
        <v>2397</v>
      </c>
    </row>
    <row r="24" spans="3:4" x14ac:dyDescent="0.25">
      <c r="D24" s="66"/>
    </row>
    <row r="25" spans="3:4" x14ac:dyDescent="0.25">
      <c r="C25" s="125">
        <v>3</v>
      </c>
      <c r="D25" s="126" t="s">
        <v>2414</v>
      </c>
    </row>
    <row r="26" spans="3:4" x14ac:dyDescent="0.25">
      <c r="D26" s="66"/>
    </row>
    <row r="27" spans="3:4" x14ac:dyDescent="0.25">
      <c r="D27" s="66" t="s">
        <v>2398</v>
      </c>
    </row>
    <row r="28" spans="3:4" x14ac:dyDescent="0.25">
      <c r="D28" s="66" t="s">
        <v>2399</v>
      </c>
    </row>
    <row r="29" spans="3:4" x14ac:dyDescent="0.25">
      <c r="D29" s="66" t="s">
        <v>2400</v>
      </c>
    </row>
    <row r="30" spans="3:4" x14ac:dyDescent="0.25">
      <c r="D30" s="66" t="s">
        <v>2401</v>
      </c>
    </row>
    <row r="31" spans="3:4" x14ac:dyDescent="0.25">
      <c r="D31" s="66" t="s">
        <v>2402</v>
      </c>
    </row>
    <row r="32" spans="3:4" x14ac:dyDescent="0.25">
      <c r="D32" s="66"/>
    </row>
    <row r="33" spans="3:4" x14ac:dyDescent="0.25">
      <c r="D33" s="66"/>
    </row>
    <row r="34" spans="3:4" x14ac:dyDescent="0.25">
      <c r="C34" s="125">
        <v>4</v>
      </c>
      <c r="D34" s="126" t="s">
        <v>2415</v>
      </c>
    </row>
    <row r="35" spans="3:4" x14ac:dyDescent="0.25">
      <c r="D35" s="66"/>
    </row>
    <row r="36" spans="3:4" x14ac:dyDescent="0.25">
      <c r="D36" s="66" t="s">
        <v>2403</v>
      </c>
    </row>
    <row r="37" spans="3:4" x14ac:dyDescent="0.25">
      <c r="D37" s="66" t="s">
        <v>2404</v>
      </c>
    </row>
    <row r="38" spans="3:4" x14ac:dyDescent="0.25">
      <c r="D38" s="66" t="s">
        <v>2405</v>
      </c>
    </row>
    <row r="39" spans="3:4" x14ac:dyDescent="0.25">
      <c r="D39" s="66"/>
    </row>
    <row r="40" spans="3:4" x14ac:dyDescent="0.25">
      <c r="D40" s="66"/>
    </row>
    <row r="41" spans="3:4" x14ac:dyDescent="0.25">
      <c r="C41" s="125">
        <v>5</v>
      </c>
      <c r="D41" s="126" t="s">
        <v>2416</v>
      </c>
    </row>
    <row r="42" spans="3:4" x14ac:dyDescent="0.25">
      <c r="D42" s="66"/>
    </row>
    <row r="43" spans="3:4" x14ac:dyDescent="0.25">
      <c r="D43" s="66" t="s">
        <v>2406</v>
      </c>
    </row>
    <row r="44" spans="3:4" x14ac:dyDescent="0.25">
      <c r="D44" s="66" t="s">
        <v>2407</v>
      </c>
    </row>
    <row r="45" spans="3:4" x14ac:dyDescent="0.25">
      <c r="D45" s="66"/>
    </row>
    <row r="46" spans="3:4" x14ac:dyDescent="0.25">
      <c r="C46" s="125">
        <v>6</v>
      </c>
      <c r="D46" s="126" t="s">
        <v>2417</v>
      </c>
    </row>
    <row r="47" spans="3:4" x14ac:dyDescent="0.25">
      <c r="D47" s="66"/>
    </row>
    <row r="48" spans="3:4" x14ac:dyDescent="0.25">
      <c r="D48" s="66" t="s">
        <v>2408</v>
      </c>
    </row>
    <row r="49" spans="4:4" x14ac:dyDescent="0.25">
      <c r="D49" s="66" t="s">
        <v>2409</v>
      </c>
    </row>
    <row r="50" spans="4:4" x14ac:dyDescent="0.25">
      <c r="D50" s="66" t="s">
        <v>2410</v>
      </c>
    </row>
    <row r="51" spans="4:4" x14ac:dyDescent="0.25">
      <c r="D51" s="66"/>
    </row>
    <row r="52" spans="4:4" x14ac:dyDescent="0.25">
      <c r="D52" s="66"/>
    </row>
    <row r="53" spans="4:4" x14ac:dyDescent="0.25">
      <c r="D53" s="66"/>
    </row>
  </sheetData>
  <mergeCells count="1">
    <mergeCell ref="D7:J7"/>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135A78-483B-7F42-B152-BCFB69D4D52C}">
  <dimension ref="B4:C32"/>
  <sheetViews>
    <sheetView showGridLines="0" tabSelected="1" zoomScale="130" zoomScaleNormal="130" workbookViewId="0">
      <selection activeCell="A20" sqref="A20"/>
    </sheetView>
  </sheetViews>
  <sheetFormatPr baseColWidth="10" defaultRowHeight="15" x14ac:dyDescent="0.2"/>
  <cols>
    <col min="2" max="2" width="10.83203125" style="18"/>
    <col min="3" max="3" width="125.5" style="58" customWidth="1"/>
  </cols>
  <sheetData>
    <row r="4" spans="2:3" ht="16" thickBot="1" x14ac:dyDescent="0.25"/>
    <row r="5" spans="2:3" ht="28" thickBot="1" x14ac:dyDescent="0.35">
      <c r="C5" s="127" t="s">
        <v>2431</v>
      </c>
    </row>
    <row r="7" spans="2:3" ht="32" x14ac:dyDescent="0.2">
      <c r="B7" s="129">
        <v>1</v>
      </c>
      <c r="C7" s="72" t="s">
        <v>2418</v>
      </c>
    </row>
    <row r="8" spans="2:3" ht="32" x14ac:dyDescent="0.2">
      <c r="B8" s="129">
        <v>2</v>
      </c>
      <c r="C8" s="72" t="s">
        <v>2419</v>
      </c>
    </row>
    <row r="9" spans="2:3" ht="32" x14ac:dyDescent="0.2">
      <c r="B9" s="129">
        <v>3</v>
      </c>
      <c r="C9" s="72" t="s">
        <v>2420</v>
      </c>
    </row>
    <row r="10" spans="2:3" ht="32" x14ac:dyDescent="0.2">
      <c r="B10" s="129">
        <v>4</v>
      </c>
      <c r="C10" s="72" t="s">
        <v>2421</v>
      </c>
    </row>
    <row r="11" spans="2:3" ht="32" x14ac:dyDescent="0.2">
      <c r="C11" s="72" t="s">
        <v>2422</v>
      </c>
    </row>
    <row r="15" spans="2:3" ht="16" thickBot="1" x14ac:dyDescent="0.25"/>
    <row r="16" spans="2:3" ht="21" thickBot="1" x14ac:dyDescent="0.3">
      <c r="C16" s="128" t="s">
        <v>2423</v>
      </c>
    </row>
    <row r="18" spans="3:3" ht="17" x14ac:dyDescent="0.2">
      <c r="C18" s="130" t="s">
        <v>2432</v>
      </c>
    </row>
    <row r="19" spans="3:3" ht="48" x14ac:dyDescent="0.2">
      <c r="C19" s="58" t="s">
        <v>2424</v>
      </c>
    </row>
    <row r="21" spans="3:3" ht="17" x14ac:dyDescent="0.2">
      <c r="C21" s="130" t="s">
        <v>2433</v>
      </c>
    </row>
    <row r="22" spans="3:3" ht="32" x14ac:dyDescent="0.2">
      <c r="C22" s="58" t="s">
        <v>2425</v>
      </c>
    </row>
    <row r="24" spans="3:3" ht="17" x14ac:dyDescent="0.2">
      <c r="C24" s="130" t="s">
        <v>2434</v>
      </c>
    </row>
    <row r="26" spans="3:3" ht="32" x14ac:dyDescent="0.2">
      <c r="C26" s="58" t="s">
        <v>2426</v>
      </c>
    </row>
    <row r="27" spans="3:3" ht="16" x14ac:dyDescent="0.2">
      <c r="C27" s="58" t="s">
        <v>2427</v>
      </c>
    </row>
    <row r="28" spans="3:3" ht="32" x14ac:dyDescent="0.2">
      <c r="C28" s="58" t="s">
        <v>2428</v>
      </c>
    </row>
    <row r="29" spans="3:3" ht="32" x14ac:dyDescent="0.2">
      <c r="C29" s="58" t="s">
        <v>2429</v>
      </c>
    </row>
    <row r="31" spans="3:3" ht="17" x14ac:dyDescent="0.2">
      <c r="C31" s="130" t="s">
        <v>2435</v>
      </c>
    </row>
    <row r="32" spans="3:3" ht="64" x14ac:dyDescent="0.2">
      <c r="C32" s="58" t="s">
        <v>2430</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885CEE-79EA-EA44-B35D-23E50F8FF978}">
  <dimension ref="D3:J94"/>
  <sheetViews>
    <sheetView showGridLines="0" zoomScale="160" zoomScaleNormal="160" workbookViewId="0">
      <selection activeCell="D41" sqref="D41"/>
    </sheetView>
  </sheetViews>
  <sheetFormatPr baseColWidth="10" defaultRowHeight="15" x14ac:dyDescent="0.2"/>
  <sheetData>
    <row r="3" spans="4:10" ht="16" thickBot="1" x14ac:dyDescent="0.25"/>
    <row r="4" spans="4:10" ht="16" thickBot="1" x14ac:dyDescent="0.25">
      <c r="D4" s="107" t="s">
        <v>2369</v>
      </c>
      <c r="E4" s="108"/>
      <c r="F4" s="108"/>
      <c r="G4" s="108"/>
      <c r="H4" s="108"/>
      <c r="I4" s="108"/>
      <c r="J4" s="109"/>
    </row>
    <row r="6" spans="4:10" x14ac:dyDescent="0.2">
      <c r="E6" s="77" t="s">
        <v>2283</v>
      </c>
      <c r="F6" s="77"/>
      <c r="G6" s="77"/>
      <c r="H6" s="77"/>
      <c r="I6" s="77"/>
    </row>
    <row r="8" spans="4:10" x14ac:dyDescent="0.2">
      <c r="E8" t="s">
        <v>2307</v>
      </c>
    </row>
    <row r="9" spans="4:10" x14ac:dyDescent="0.2">
      <c r="E9" t="s">
        <v>2284</v>
      </c>
    </row>
    <row r="11" spans="4:10" x14ac:dyDescent="0.2">
      <c r="E11" t="s">
        <v>2310</v>
      </c>
      <c r="F11" s="100" t="s">
        <v>2311</v>
      </c>
      <c r="G11" s="100"/>
      <c r="H11" s="100"/>
      <c r="I11" t="s">
        <v>2309</v>
      </c>
    </row>
    <row r="12" spans="4:10" x14ac:dyDescent="0.2">
      <c r="E12" t="s">
        <v>2285</v>
      </c>
    </row>
    <row r="13" spans="4:10" x14ac:dyDescent="0.2">
      <c r="E13" t="s">
        <v>2286</v>
      </c>
    </row>
    <row r="14" spans="4:10" x14ac:dyDescent="0.2">
      <c r="E14" t="s">
        <v>2287</v>
      </c>
    </row>
    <row r="15" spans="4:10" x14ac:dyDescent="0.2">
      <c r="E15" t="s">
        <v>2288</v>
      </c>
    </row>
    <row r="16" spans="4:10" x14ac:dyDescent="0.2">
      <c r="E16" t="s">
        <v>2289</v>
      </c>
    </row>
    <row r="17" spans="5:5" x14ac:dyDescent="0.2">
      <c r="E17" t="s">
        <v>2290</v>
      </c>
    </row>
    <row r="18" spans="5:5" x14ac:dyDescent="0.2">
      <c r="E18" t="s">
        <v>2291</v>
      </c>
    </row>
    <row r="19" spans="5:5" x14ac:dyDescent="0.2">
      <c r="E19" t="s">
        <v>2292</v>
      </c>
    </row>
    <row r="20" spans="5:5" x14ac:dyDescent="0.2">
      <c r="E20" t="s">
        <v>2293</v>
      </c>
    </row>
    <row r="21" spans="5:5" x14ac:dyDescent="0.2">
      <c r="E21" t="s">
        <v>2294</v>
      </c>
    </row>
    <row r="22" spans="5:5" x14ac:dyDescent="0.2">
      <c r="E22" t="s">
        <v>2295</v>
      </c>
    </row>
    <row r="23" spans="5:5" x14ac:dyDescent="0.2">
      <c r="E23" t="s">
        <v>2296</v>
      </c>
    </row>
    <row r="24" spans="5:5" x14ac:dyDescent="0.2">
      <c r="E24" t="s">
        <v>2297</v>
      </c>
    </row>
    <row r="25" spans="5:5" x14ac:dyDescent="0.2">
      <c r="E25" t="s">
        <v>2298</v>
      </c>
    </row>
    <row r="26" spans="5:5" x14ac:dyDescent="0.2">
      <c r="E26" t="s">
        <v>2299</v>
      </c>
    </row>
    <row r="27" spans="5:5" x14ac:dyDescent="0.2">
      <c r="E27" t="s">
        <v>2300</v>
      </c>
    </row>
    <row r="28" spans="5:5" x14ac:dyDescent="0.2">
      <c r="E28" t="s">
        <v>2299</v>
      </c>
    </row>
    <row r="29" spans="5:5" x14ac:dyDescent="0.2">
      <c r="E29" t="s">
        <v>2301</v>
      </c>
    </row>
    <row r="30" spans="5:5" x14ac:dyDescent="0.2">
      <c r="E30" t="s">
        <v>2299</v>
      </c>
    </row>
    <row r="31" spans="5:5" x14ac:dyDescent="0.2">
      <c r="E31" t="s">
        <v>2302</v>
      </c>
    </row>
    <row r="32" spans="5:5" x14ac:dyDescent="0.2">
      <c r="E32" t="s">
        <v>2303</v>
      </c>
    </row>
    <row r="33" spans="4:10" x14ac:dyDescent="0.2">
      <c r="E33" t="s">
        <v>2304</v>
      </c>
    </row>
    <row r="34" spans="4:10" x14ac:dyDescent="0.2">
      <c r="E34" t="s">
        <v>2305</v>
      </c>
    </row>
    <row r="35" spans="4:10" x14ac:dyDescent="0.2">
      <c r="E35" t="s">
        <v>2306</v>
      </c>
    </row>
    <row r="36" spans="4:10" x14ac:dyDescent="0.2">
      <c r="E36" t="s">
        <v>2308</v>
      </c>
    </row>
    <row r="38" spans="4:10" ht="16" thickBot="1" x14ac:dyDescent="0.25"/>
    <row r="39" spans="4:10" ht="16" thickBot="1" x14ac:dyDescent="0.25">
      <c r="D39" s="107" t="s">
        <v>2370</v>
      </c>
      <c r="E39" s="108"/>
      <c r="F39" s="108"/>
      <c r="G39" s="108"/>
      <c r="H39" s="108"/>
      <c r="I39" s="108"/>
      <c r="J39" s="109"/>
    </row>
    <row r="41" spans="4:10" x14ac:dyDescent="0.2">
      <c r="D41" s="111" t="s">
        <v>2374</v>
      </c>
    </row>
    <row r="42" spans="4:10" x14ac:dyDescent="0.2">
      <c r="E42" t="s">
        <v>2285</v>
      </c>
    </row>
    <row r="43" spans="4:10" x14ac:dyDescent="0.2">
      <c r="E43" t="s">
        <v>2371</v>
      </c>
    </row>
    <row r="44" spans="4:10" x14ac:dyDescent="0.2">
      <c r="E44" t="s">
        <v>2312</v>
      </c>
    </row>
    <row r="45" spans="4:10" x14ac:dyDescent="0.2">
      <c r="E45" t="s">
        <v>2313</v>
      </c>
    </row>
    <row r="46" spans="4:10" x14ac:dyDescent="0.2">
      <c r="E46" t="s">
        <v>2314</v>
      </c>
    </row>
    <row r="47" spans="4:10" x14ac:dyDescent="0.2">
      <c r="E47" t="s">
        <v>2315</v>
      </c>
    </row>
    <row r="48" spans="4:10" x14ac:dyDescent="0.2">
      <c r="E48" t="s">
        <v>2316</v>
      </c>
    </row>
    <row r="49" spans="4:6" x14ac:dyDescent="0.2">
      <c r="E49" t="s">
        <v>2317</v>
      </c>
    </row>
    <row r="50" spans="4:6" x14ac:dyDescent="0.2">
      <c r="E50" t="s">
        <v>2297</v>
      </c>
    </row>
    <row r="51" spans="4:6" x14ac:dyDescent="0.2">
      <c r="E51" t="s">
        <v>2318</v>
      </c>
    </row>
    <row r="52" spans="4:6" x14ac:dyDescent="0.2">
      <c r="E52" t="s">
        <v>2303</v>
      </c>
    </row>
    <row r="53" spans="4:6" x14ac:dyDescent="0.2">
      <c r="E53" t="s">
        <v>2372</v>
      </c>
    </row>
    <row r="54" spans="4:6" x14ac:dyDescent="0.2">
      <c r="E54" t="s">
        <v>2305</v>
      </c>
      <c r="F54" t="s">
        <v>2373</v>
      </c>
    </row>
    <row r="56" spans="4:6" x14ac:dyDescent="0.2">
      <c r="D56" s="110" t="s">
        <v>2375</v>
      </c>
      <c r="E56" s="110"/>
    </row>
    <row r="58" spans="4:6" x14ac:dyDescent="0.2">
      <c r="E58" t="s">
        <v>2319</v>
      </c>
    </row>
    <row r="59" spans="4:6" x14ac:dyDescent="0.2">
      <c r="E59" t="s">
        <v>2320</v>
      </c>
    </row>
    <row r="62" spans="4:6" x14ac:dyDescent="0.2">
      <c r="E62" t="s">
        <v>2321</v>
      </c>
    </row>
    <row r="63" spans="4:6" x14ac:dyDescent="0.2">
      <c r="E63" t="s">
        <v>2322</v>
      </c>
    </row>
    <row r="64" spans="4:6" x14ac:dyDescent="0.2">
      <c r="E64" t="s">
        <v>2323</v>
      </c>
    </row>
    <row r="65" spans="5:5" x14ac:dyDescent="0.2">
      <c r="E65" t="s">
        <v>2324</v>
      </c>
    </row>
    <row r="66" spans="5:5" x14ac:dyDescent="0.2">
      <c r="E66" t="s">
        <v>2325</v>
      </c>
    </row>
    <row r="67" spans="5:5" x14ac:dyDescent="0.2">
      <c r="E67" t="s">
        <v>2326</v>
      </c>
    </row>
    <row r="68" spans="5:5" x14ac:dyDescent="0.2">
      <c r="E68" t="s">
        <v>2327</v>
      </c>
    </row>
    <row r="69" spans="5:5" x14ac:dyDescent="0.2">
      <c r="E69" t="s">
        <v>2328</v>
      </c>
    </row>
    <row r="71" spans="5:5" x14ac:dyDescent="0.2">
      <c r="E71" t="s">
        <v>2329</v>
      </c>
    </row>
    <row r="72" spans="5:5" x14ac:dyDescent="0.2">
      <c r="E72" t="s">
        <v>2330</v>
      </c>
    </row>
    <row r="74" spans="5:5" x14ac:dyDescent="0.2">
      <c r="E74" t="s">
        <v>2331</v>
      </c>
    </row>
    <row r="75" spans="5:5" x14ac:dyDescent="0.2">
      <c r="E75" t="s">
        <v>2332</v>
      </c>
    </row>
    <row r="77" spans="5:5" x14ac:dyDescent="0.2">
      <c r="E77" t="s">
        <v>2333</v>
      </c>
    </row>
    <row r="78" spans="5:5" x14ac:dyDescent="0.2">
      <c r="E78" t="s">
        <v>2334</v>
      </c>
    </row>
    <row r="80" spans="5:5" x14ac:dyDescent="0.2">
      <c r="E80" t="s">
        <v>2335</v>
      </c>
    </row>
    <row r="81" spans="5:5" x14ac:dyDescent="0.2">
      <c r="E81" t="s">
        <v>2336</v>
      </c>
    </row>
    <row r="82" spans="5:5" x14ac:dyDescent="0.2">
      <c r="E82" t="s">
        <v>2337</v>
      </c>
    </row>
    <row r="83" spans="5:5" x14ac:dyDescent="0.2">
      <c r="E83" t="s">
        <v>2338</v>
      </c>
    </row>
    <row r="84" spans="5:5" x14ac:dyDescent="0.2">
      <c r="E84" t="s">
        <v>2339</v>
      </c>
    </row>
    <row r="85" spans="5:5" x14ac:dyDescent="0.2">
      <c r="E85" t="s">
        <v>2340</v>
      </c>
    </row>
    <row r="86" spans="5:5" x14ac:dyDescent="0.2">
      <c r="E86" t="s">
        <v>2341</v>
      </c>
    </row>
    <row r="88" spans="5:5" x14ac:dyDescent="0.2">
      <c r="E88" t="s">
        <v>2342</v>
      </c>
    </row>
    <row r="89" spans="5:5" x14ac:dyDescent="0.2">
      <c r="E89" t="s">
        <v>2343</v>
      </c>
    </row>
    <row r="91" spans="5:5" x14ac:dyDescent="0.2">
      <c r="E91" t="s">
        <v>2344</v>
      </c>
    </row>
    <row r="92" spans="5:5" x14ac:dyDescent="0.2">
      <c r="E92" t="s">
        <v>2345</v>
      </c>
    </row>
    <row r="94" spans="5:5" x14ac:dyDescent="0.2">
      <c r="E94" t="s">
        <v>2346</v>
      </c>
    </row>
  </sheetData>
  <mergeCells count="3">
    <mergeCell ref="D4:J4"/>
    <mergeCell ref="D39:J39"/>
    <mergeCell ref="D56:E56"/>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11</vt:i4>
      </vt:variant>
    </vt:vector>
  </HeadingPairs>
  <TitlesOfParts>
    <vt:vector size="11" baseType="lpstr">
      <vt:lpstr>Overview</vt:lpstr>
      <vt:lpstr>Problem Statement</vt:lpstr>
      <vt:lpstr>Process</vt:lpstr>
      <vt:lpstr>Raw Data Exploration</vt:lpstr>
      <vt:lpstr>Summaries</vt:lpstr>
      <vt:lpstr>Results</vt:lpstr>
      <vt:lpstr>Next Steps</vt:lpstr>
      <vt:lpstr>CV &amp; Interview</vt:lpstr>
      <vt:lpstr> Logic &amp; Code</vt:lpstr>
      <vt:lpstr>Data</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Mazher Khan</dc:creator>
  <cp:lastModifiedBy>Mazher.Khan</cp:lastModifiedBy>
  <dcterms:created xsi:type="dcterms:W3CDTF">2021-07-30T17:14:46Z</dcterms:created>
  <dcterms:modified xsi:type="dcterms:W3CDTF">2024-11-01T15:54:34Z</dcterms:modified>
</cp:coreProperties>
</file>